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Tomek\Dysk Google\!Uczelnia\!2023_2024 zima\"/>
    </mc:Choice>
  </mc:AlternateContent>
  <xr:revisionPtr revIDLastSave="0" documentId="13_ncr:1_{AA6139A7-6DAA-43D9-80CB-445DC85360DE}" xr6:coauthVersionLast="47" xr6:coauthVersionMax="47" xr10:uidLastSave="{00000000-0000-0000-0000-000000000000}"/>
  <bookViews>
    <workbookView xWindow="-120" yWindow="-120" windowWidth="29040" windowHeight="15840" activeTab="3" xr2:uid="{5EE60F43-41A8-412E-9001-70671F57E435}"/>
  </bookViews>
  <sheets>
    <sheet name="S22-02" sheetId="1" r:id="rId1"/>
    <sheet name="S11-02" sheetId="19" r:id="rId2"/>
    <sheet name="S11-03" sheetId="20" r:id="rId3"/>
    <sheet name="S12-02" sheetId="21" r:id="rId4"/>
    <sheet name="S13-01" sheetId="22" r:id="rId5"/>
    <sheet name="S13-02" sheetId="23" r:id="rId6"/>
    <sheet name="S13-03" sheetId="24" r:id="rId7"/>
    <sheet name="S13-04" sheetId="25" r:id="rId8"/>
    <sheet name="N11-01" sheetId="26" r:id="rId9"/>
    <sheet name="N11-02" sheetId="27" r:id="rId10"/>
    <sheet name="N13-02" sheetId="28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28" l="1"/>
  <c r="G43" i="28"/>
  <c r="G42" i="28"/>
  <c r="G41" i="28"/>
  <c r="G40" i="28"/>
  <c r="G39" i="28"/>
  <c r="D7" i="28"/>
  <c r="E7" i="28" s="1"/>
  <c r="F7" i="28" s="1"/>
  <c r="D25" i="28"/>
  <c r="E25" i="28" s="1"/>
  <c r="F25" i="28" s="1"/>
  <c r="D6" i="28"/>
  <c r="E6" i="28" s="1"/>
  <c r="F6" i="28" s="1"/>
  <c r="D34" i="28"/>
  <c r="E34" i="28" s="1"/>
  <c r="F34" i="28" s="1"/>
  <c r="D36" i="28"/>
  <c r="E36" i="28" s="1"/>
  <c r="F36" i="28" s="1"/>
  <c r="D17" i="28"/>
  <c r="E17" i="28" s="1"/>
  <c r="F17" i="28" s="1"/>
  <c r="D20" i="28"/>
  <c r="E20" i="28" s="1"/>
  <c r="F20" i="28" s="1"/>
  <c r="D5" i="28"/>
  <c r="E5" i="28" s="1"/>
  <c r="F5" i="28" s="1"/>
  <c r="D3" i="28"/>
  <c r="E3" i="28" s="1"/>
  <c r="F3" i="28" s="1"/>
  <c r="D14" i="28"/>
  <c r="E14" i="28" s="1"/>
  <c r="F14" i="28" s="1"/>
  <c r="D16" i="28"/>
  <c r="E16" i="28" s="1"/>
  <c r="D11" i="28"/>
  <c r="E11" i="28" s="1"/>
  <c r="F11" i="28" s="1"/>
  <c r="D28" i="28"/>
  <c r="E28" i="28" s="1"/>
  <c r="F28" i="28" s="1"/>
  <c r="D24" i="28"/>
  <c r="E24" i="28" s="1"/>
  <c r="F24" i="28" s="1"/>
  <c r="D15" i="28"/>
  <c r="E15" i="28" s="1"/>
  <c r="F15" i="28" s="1"/>
  <c r="D29" i="28"/>
  <c r="E29" i="28" s="1"/>
  <c r="F29" i="28" s="1"/>
  <c r="D13" i="28"/>
  <c r="E13" i="28" s="1"/>
  <c r="F13" i="28" s="1"/>
  <c r="D27" i="28"/>
  <c r="E27" i="28" s="1"/>
  <c r="F27" i="28" s="1"/>
  <c r="D32" i="28"/>
  <c r="E32" i="28" s="1"/>
  <c r="F32" i="28" s="1"/>
  <c r="D21" i="28"/>
  <c r="E21" i="28" s="1"/>
  <c r="F21" i="28" s="1"/>
  <c r="D19" i="28"/>
  <c r="E19" i="28" s="1"/>
  <c r="F19" i="28" s="1"/>
  <c r="D22" i="28"/>
  <c r="E22" i="28" s="1"/>
  <c r="F22" i="28" s="1"/>
  <c r="D12" i="28"/>
  <c r="E12" i="28" s="1"/>
  <c r="F12" i="28" s="1"/>
  <c r="D8" i="28"/>
  <c r="E8" i="28" s="1"/>
  <c r="F8" i="28" s="1"/>
  <c r="D26" i="28"/>
  <c r="E26" i="28" s="1"/>
  <c r="F26" i="28" s="1"/>
  <c r="D23" i="28"/>
  <c r="E23" i="28" s="1"/>
  <c r="F23" i="28" s="1"/>
  <c r="D30" i="28"/>
  <c r="E30" i="28" s="1"/>
  <c r="F30" i="28" s="1"/>
  <c r="D18" i="28"/>
  <c r="E18" i="28" s="1"/>
  <c r="F18" i="28" s="1"/>
  <c r="D10" i="28"/>
  <c r="E10" i="28" s="1"/>
  <c r="F10" i="28" s="1"/>
  <c r="D9" i="28"/>
  <c r="E9" i="28" s="1"/>
  <c r="F9" i="28" s="1"/>
  <c r="D35" i="28"/>
  <c r="E35" i="28" s="1"/>
  <c r="F35" i="28" s="1"/>
  <c r="D4" i="28"/>
  <c r="E4" i="28" s="1"/>
  <c r="F4" i="28" s="1"/>
  <c r="D33" i="28"/>
  <c r="E33" i="28" s="1"/>
  <c r="F33" i="28" s="1"/>
  <c r="D31" i="28"/>
  <c r="E31" i="28" s="1"/>
  <c r="F31" i="28" s="1"/>
  <c r="F2" i="28"/>
  <c r="G42" i="27"/>
  <c r="G41" i="27"/>
  <c r="G40" i="27"/>
  <c r="G39" i="27"/>
  <c r="G38" i="27"/>
  <c r="G37" i="27"/>
  <c r="D14" i="27"/>
  <c r="E14" i="27" s="1"/>
  <c r="F14" i="27" s="1"/>
  <c r="D32" i="27"/>
  <c r="E32" i="27" s="1"/>
  <c r="F32" i="27" s="1"/>
  <c r="D30" i="27"/>
  <c r="E30" i="27" s="1"/>
  <c r="F30" i="27" s="1"/>
  <c r="D18" i="27"/>
  <c r="E18" i="27" s="1"/>
  <c r="F18" i="27" s="1"/>
  <c r="D20" i="27"/>
  <c r="E20" i="27" s="1"/>
  <c r="F20" i="27" s="1"/>
  <c r="D8" i="27"/>
  <c r="E8" i="27" s="1"/>
  <c r="F8" i="27" s="1"/>
  <c r="D9" i="27"/>
  <c r="E9" i="27" s="1"/>
  <c r="F9" i="27" s="1"/>
  <c r="D29" i="27"/>
  <c r="E29" i="27" s="1"/>
  <c r="F29" i="27" s="1"/>
  <c r="E6" i="27"/>
  <c r="F6" i="27" s="1"/>
  <c r="D6" i="27"/>
  <c r="D16" i="27"/>
  <c r="E16" i="27" s="1"/>
  <c r="F16" i="27" s="1"/>
  <c r="D19" i="27"/>
  <c r="E19" i="27" s="1"/>
  <c r="F19" i="27" s="1"/>
  <c r="D10" i="27"/>
  <c r="E10" i="27" s="1"/>
  <c r="F10" i="27" s="1"/>
  <c r="D4" i="27"/>
  <c r="E4" i="27" s="1"/>
  <c r="F4" i="27" s="1"/>
  <c r="D3" i="27"/>
  <c r="E3" i="27" s="1"/>
  <c r="F3" i="27" s="1"/>
  <c r="D7" i="27"/>
  <c r="E7" i="27" s="1"/>
  <c r="F7" i="27" s="1"/>
  <c r="D24" i="27"/>
  <c r="E24" i="27" s="1"/>
  <c r="F24" i="27" s="1"/>
  <c r="D13" i="27"/>
  <c r="E13" i="27" s="1"/>
  <c r="F13" i="27" s="1"/>
  <c r="D26" i="27"/>
  <c r="E26" i="27" s="1"/>
  <c r="F26" i="27" s="1"/>
  <c r="D21" i="27"/>
  <c r="E21" i="27" s="1"/>
  <c r="F21" i="27" s="1"/>
  <c r="D27" i="27"/>
  <c r="E27" i="27" s="1"/>
  <c r="F27" i="27" s="1"/>
  <c r="D34" i="27"/>
  <c r="E34" i="27" s="1"/>
  <c r="F34" i="27" s="1"/>
  <c r="D33" i="27"/>
  <c r="E33" i="27" s="1"/>
  <c r="D12" i="27"/>
  <c r="E12" i="27" s="1"/>
  <c r="F12" i="27" s="1"/>
  <c r="D11" i="27"/>
  <c r="E11" i="27" s="1"/>
  <c r="F11" i="27" s="1"/>
  <c r="D23" i="27"/>
  <c r="E23" i="27" s="1"/>
  <c r="F23" i="27" s="1"/>
  <c r="D28" i="27"/>
  <c r="E28" i="27" s="1"/>
  <c r="F28" i="27" s="1"/>
  <c r="D15" i="27"/>
  <c r="E15" i="27" s="1"/>
  <c r="F15" i="27" s="1"/>
  <c r="D17" i="27"/>
  <c r="E17" i="27" s="1"/>
  <c r="F17" i="27" s="1"/>
  <c r="D22" i="27"/>
  <c r="E22" i="27" s="1"/>
  <c r="F22" i="27" s="1"/>
  <c r="D31" i="27"/>
  <c r="E31" i="27" s="1"/>
  <c r="F31" i="27" s="1"/>
  <c r="D5" i="27"/>
  <c r="E5" i="27" s="1"/>
  <c r="F5" i="27" s="1"/>
  <c r="D25" i="27"/>
  <c r="E25" i="27" s="1"/>
  <c r="F25" i="27" s="1"/>
  <c r="F2" i="27"/>
  <c r="G39" i="26"/>
  <c r="G38" i="26"/>
  <c r="G37" i="26"/>
  <c r="G36" i="26"/>
  <c r="G35" i="26"/>
  <c r="G34" i="26"/>
  <c r="D25" i="26"/>
  <c r="E25" i="26" s="1"/>
  <c r="F25" i="26" s="1"/>
  <c r="D31" i="26"/>
  <c r="E31" i="26" s="1"/>
  <c r="F31" i="26" s="1"/>
  <c r="D26" i="26"/>
  <c r="E26" i="26" s="1"/>
  <c r="F26" i="26" s="1"/>
  <c r="D7" i="26"/>
  <c r="E7" i="26" s="1"/>
  <c r="F7" i="26" s="1"/>
  <c r="D8" i="26"/>
  <c r="E8" i="26" s="1"/>
  <c r="F8" i="26" s="1"/>
  <c r="D5" i="26"/>
  <c r="E5" i="26" s="1"/>
  <c r="F5" i="26" s="1"/>
  <c r="D28" i="26"/>
  <c r="E28" i="26" s="1"/>
  <c r="F28" i="26" s="1"/>
  <c r="D23" i="26"/>
  <c r="E23" i="26" s="1"/>
  <c r="F23" i="26" s="1"/>
  <c r="D29" i="26"/>
  <c r="E29" i="26" s="1"/>
  <c r="F29" i="26" s="1"/>
  <c r="D15" i="26"/>
  <c r="E15" i="26" s="1"/>
  <c r="F15" i="26" s="1"/>
  <c r="D22" i="26"/>
  <c r="E22" i="26" s="1"/>
  <c r="F22" i="26" s="1"/>
  <c r="D10" i="26"/>
  <c r="E10" i="26" s="1"/>
  <c r="F10" i="26" s="1"/>
  <c r="D3" i="26"/>
  <c r="E3" i="26" s="1"/>
  <c r="F3" i="26" s="1"/>
  <c r="E20" i="26"/>
  <c r="F20" i="26" s="1"/>
  <c r="D20" i="26"/>
  <c r="D30" i="26"/>
  <c r="E30" i="26" s="1"/>
  <c r="F30" i="26" s="1"/>
  <c r="D6" i="26"/>
  <c r="E6" i="26" s="1"/>
  <c r="F6" i="26" s="1"/>
  <c r="D14" i="26"/>
  <c r="E14" i="26" s="1"/>
  <c r="F14" i="26" s="1"/>
  <c r="D19" i="26"/>
  <c r="E19" i="26" s="1"/>
  <c r="F19" i="26" s="1"/>
  <c r="D17" i="26"/>
  <c r="E17" i="26" s="1"/>
  <c r="F17" i="26" s="1"/>
  <c r="D13" i="26"/>
  <c r="E13" i="26" s="1"/>
  <c r="F13" i="26" s="1"/>
  <c r="D18" i="26"/>
  <c r="E18" i="26" s="1"/>
  <c r="F18" i="26" s="1"/>
  <c r="D21" i="26"/>
  <c r="E21" i="26" s="1"/>
  <c r="F21" i="26" s="1"/>
  <c r="D4" i="26"/>
  <c r="E4" i="26" s="1"/>
  <c r="F4" i="26" s="1"/>
  <c r="D24" i="26"/>
  <c r="E24" i="26" s="1"/>
  <c r="D12" i="26"/>
  <c r="E12" i="26" s="1"/>
  <c r="F12" i="26" s="1"/>
  <c r="D16" i="26"/>
  <c r="E16" i="26" s="1"/>
  <c r="F16" i="26" s="1"/>
  <c r="D27" i="26"/>
  <c r="E27" i="26" s="1"/>
  <c r="F27" i="26" s="1"/>
  <c r="D11" i="26"/>
  <c r="E11" i="26" s="1"/>
  <c r="F11" i="26" s="1"/>
  <c r="D9" i="26"/>
  <c r="E9" i="26" s="1"/>
  <c r="F9" i="26" s="1"/>
  <c r="F2" i="26"/>
  <c r="F22" i="25"/>
  <c r="D22" i="25"/>
  <c r="G22" i="25" s="1"/>
  <c r="H22" i="25" s="1"/>
  <c r="F14" i="25"/>
  <c r="D14" i="25"/>
  <c r="F26" i="25"/>
  <c r="D26" i="25"/>
  <c r="G26" i="25" s="1"/>
  <c r="H26" i="25" s="1"/>
  <c r="F4" i="25"/>
  <c r="D4" i="25"/>
  <c r="F15" i="25"/>
  <c r="D15" i="25"/>
  <c r="G15" i="25" s="1"/>
  <c r="H15" i="25" s="1"/>
  <c r="F18" i="25"/>
  <c r="D18" i="25"/>
  <c r="F9" i="25"/>
  <c r="D9" i="25"/>
  <c r="F12" i="25"/>
  <c r="D12" i="25"/>
  <c r="F20" i="25"/>
  <c r="D20" i="25"/>
  <c r="F5" i="25"/>
  <c r="D5" i="25"/>
  <c r="F19" i="25"/>
  <c r="D19" i="25"/>
  <c r="F31" i="25"/>
  <c r="D31" i="25"/>
  <c r="F28" i="25"/>
  <c r="D28" i="25"/>
  <c r="G28" i="25" s="1"/>
  <c r="H28" i="25" s="1"/>
  <c r="F30" i="25"/>
  <c r="D30" i="25"/>
  <c r="F17" i="25"/>
  <c r="D17" i="25"/>
  <c r="F11" i="25"/>
  <c r="D11" i="25"/>
  <c r="F6" i="25"/>
  <c r="D6" i="25"/>
  <c r="G6" i="25" s="1"/>
  <c r="H6" i="25" s="1"/>
  <c r="F21" i="25"/>
  <c r="D21" i="25"/>
  <c r="F25" i="25"/>
  <c r="D25" i="25"/>
  <c r="F7" i="25"/>
  <c r="D7" i="25"/>
  <c r="F13" i="25"/>
  <c r="D13" i="25"/>
  <c r="G13" i="25" s="1"/>
  <c r="H13" i="25" s="1"/>
  <c r="F10" i="25"/>
  <c r="D10" i="25"/>
  <c r="F24" i="25"/>
  <c r="D24" i="25"/>
  <c r="F8" i="25"/>
  <c r="D8" i="25"/>
  <c r="F23" i="25"/>
  <c r="D23" i="25"/>
  <c r="G23" i="25" s="1"/>
  <c r="H23" i="25" s="1"/>
  <c r="F29" i="25"/>
  <c r="D29" i="25"/>
  <c r="F16" i="25"/>
  <c r="D16" i="25"/>
  <c r="F27" i="25"/>
  <c r="D27" i="25"/>
  <c r="F3" i="25"/>
  <c r="D3" i="25"/>
  <c r="H2" i="25"/>
  <c r="F18" i="24"/>
  <c r="D18" i="24"/>
  <c r="G18" i="24" s="1"/>
  <c r="H18" i="24" s="1"/>
  <c r="F8" i="24"/>
  <c r="D8" i="24"/>
  <c r="G8" i="24" s="1"/>
  <c r="H8" i="24" s="1"/>
  <c r="F5" i="24"/>
  <c r="D5" i="24"/>
  <c r="G5" i="24" s="1"/>
  <c r="H5" i="24" s="1"/>
  <c r="F6" i="24"/>
  <c r="D6" i="24"/>
  <c r="G6" i="24" s="1"/>
  <c r="H6" i="24" s="1"/>
  <c r="F9" i="24"/>
  <c r="D9" i="24"/>
  <c r="G9" i="24" s="1"/>
  <c r="H9" i="24" s="1"/>
  <c r="F24" i="24"/>
  <c r="D24" i="24"/>
  <c r="G24" i="24" s="1"/>
  <c r="H24" i="24" s="1"/>
  <c r="F21" i="24"/>
  <c r="D21" i="24"/>
  <c r="G21" i="24" s="1"/>
  <c r="H21" i="24" s="1"/>
  <c r="F27" i="24"/>
  <c r="D27" i="24"/>
  <c r="G27" i="24" s="1"/>
  <c r="H27" i="24" s="1"/>
  <c r="H25" i="24"/>
  <c r="F25" i="24"/>
  <c r="D25" i="24"/>
  <c r="G25" i="24" s="1"/>
  <c r="F22" i="24"/>
  <c r="D22" i="24"/>
  <c r="G22" i="24" s="1"/>
  <c r="H22" i="24" s="1"/>
  <c r="F3" i="24"/>
  <c r="D3" i="24"/>
  <c r="G3" i="24" s="1"/>
  <c r="H3" i="24" s="1"/>
  <c r="F28" i="24"/>
  <c r="D28" i="24"/>
  <c r="G28" i="24" s="1"/>
  <c r="H28" i="24" s="1"/>
  <c r="F26" i="24"/>
  <c r="D26" i="24"/>
  <c r="G26" i="24" s="1"/>
  <c r="H26" i="24" s="1"/>
  <c r="F15" i="24"/>
  <c r="D15" i="24"/>
  <c r="G15" i="24" s="1"/>
  <c r="H15" i="24" s="1"/>
  <c r="F20" i="24"/>
  <c r="D20" i="24"/>
  <c r="G20" i="24" s="1"/>
  <c r="H20" i="24" s="1"/>
  <c r="F19" i="24"/>
  <c r="D19" i="24"/>
  <c r="G19" i="24" s="1"/>
  <c r="H19" i="24" s="1"/>
  <c r="F11" i="24"/>
  <c r="D11" i="24"/>
  <c r="G11" i="24" s="1"/>
  <c r="H11" i="24" s="1"/>
  <c r="F12" i="24"/>
  <c r="D12" i="24"/>
  <c r="G12" i="24" s="1"/>
  <c r="H12" i="24" s="1"/>
  <c r="F16" i="24"/>
  <c r="D16" i="24"/>
  <c r="G16" i="24" s="1"/>
  <c r="H16" i="24" s="1"/>
  <c r="F23" i="24"/>
  <c r="D23" i="24"/>
  <c r="G23" i="24" s="1"/>
  <c r="H23" i="24" s="1"/>
  <c r="F29" i="24"/>
  <c r="D29" i="24"/>
  <c r="G29" i="24" s="1"/>
  <c r="H29" i="24" s="1"/>
  <c r="F10" i="24"/>
  <c r="D10" i="24"/>
  <c r="G10" i="24" s="1"/>
  <c r="H10" i="24" s="1"/>
  <c r="F4" i="24"/>
  <c r="D4" i="24"/>
  <c r="G4" i="24" s="1"/>
  <c r="H4" i="24" s="1"/>
  <c r="F17" i="24"/>
  <c r="D17" i="24"/>
  <c r="G17" i="24" s="1"/>
  <c r="H17" i="24" s="1"/>
  <c r="F7" i="24"/>
  <c r="D7" i="24"/>
  <c r="G7" i="24" s="1"/>
  <c r="H7" i="24" s="1"/>
  <c r="F13" i="24"/>
  <c r="D13" i="24"/>
  <c r="G13" i="24" s="1"/>
  <c r="H13" i="24" s="1"/>
  <c r="F14" i="24"/>
  <c r="D14" i="24"/>
  <c r="H2" i="24"/>
  <c r="F28" i="23"/>
  <c r="D28" i="23"/>
  <c r="G28" i="23" s="1"/>
  <c r="H28" i="23" s="1"/>
  <c r="F6" i="23"/>
  <c r="D6" i="23"/>
  <c r="G6" i="23" s="1"/>
  <c r="H6" i="23" s="1"/>
  <c r="F22" i="23"/>
  <c r="D22" i="23"/>
  <c r="G22" i="23" s="1"/>
  <c r="H22" i="23" s="1"/>
  <c r="F15" i="23"/>
  <c r="D15" i="23"/>
  <c r="F30" i="23"/>
  <c r="D30" i="23"/>
  <c r="F20" i="23"/>
  <c r="D20" i="23"/>
  <c r="F29" i="23"/>
  <c r="D29" i="23"/>
  <c r="F25" i="23"/>
  <c r="D25" i="23"/>
  <c r="F31" i="23"/>
  <c r="D31" i="23"/>
  <c r="F12" i="23"/>
  <c r="D12" i="23"/>
  <c r="F19" i="23"/>
  <c r="D19" i="23"/>
  <c r="F7" i="23"/>
  <c r="G7" i="23" s="1"/>
  <c r="H7" i="23" s="1"/>
  <c r="F4" i="23"/>
  <c r="D4" i="23"/>
  <c r="F11" i="23"/>
  <c r="D11" i="23"/>
  <c r="G11" i="23" s="1"/>
  <c r="H11" i="23" s="1"/>
  <c r="F9" i="23"/>
  <c r="D9" i="23"/>
  <c r="F23" i="23"/>
  <c r="D23" i="23"/>
  <c r="F21" i="23"/>
  <c r="D21" i="23"/>
  <c r="F16" i="23"/>
  <c r="D16" i="23"/>
  <c r="F10" i="23"/>
  <c r="D10" i="23"/>
  <c r="F27" i="23"/>
  <c r="D27" i="23"/>
  <c r="F8" i="23"/>
  <c r="D8" i="23"/>
  <c r="F13" i="23"/>
  <c r="D13" i="23"/>
  <c r="F24" i="23"/>
  <c r="D24" i="23"/>
  <c r="F17" i="23"/>
  <c r="D17" i="23"/>
  <c r="F18" i="23"/>
  <c r="D18" i="23"/>
  <c r="F26" i="23"/>
  <c r="D26" i="23"/>
  <c r="F5" i="23"/>
  <c r="D5" i="23"/>
  <c r="F14" i="23"/>
  <c r="D14" i="23"/>
  <c r="F3" i="23"/>
  <c r="D3" i="23"/>
  <c r="H2" i="23"/>
  <c r="F6" i="22"/>
  <c r="D6" i="22"/>
  <c r="F5" i="22"/>
  <c r="D5" i="22"/>
  <c r="F3" i="22"/>
  <c r="D3" i="22"/>
  <c r="F25" i="22"/>
  <c r="D25" i="22"/>
  <c r="F11" i="22"/>
  <c r="D11" i="22"/>
  <c r="F16" i="22"/>
  <c r="D16" i="22"/>
  <c r="F9" i="22"/>
  <c r="D9" i="22"/>
  <c r="F14" i="22"/>
  <c r="D14" i="22"/>
  <c r="F7" i="22"/>
  <c r="D7" i="22"/>
  <c r="F26" i="22"/>
  <c r="D26" i="22"/>
  <c r="F17" i="22"/>
  <c r="D17" i="22"/>
  <c r="F12" i="22"/>
  <c r="D12" i="22"/>
  <c r="F10" i="22"/>
  <c r="D10" i="22"/>
  <c r="F4" i="22"/>
  <c r="D4" i="22"/>
  <c r="F15" i="22"/>
  <c r="D15" i="22"/>
  <c r="F23" i="22"/>
  <c r="D23" i="22"/>
  <c r="F28" i="22"/>
  <c r="D28" i="22"/>
  <c r="F27" i="22"/>
  <c r="D27" i="22"/>
  <c r="F13" i="22"/>
  <c r="D13" i="22"/>
  <c r="F8" i="22"/>
  <c r="D8" i="22"/>
  <c r="F24" i="22"/>
  <c r="D24" i="22"/>
  <c r="F19" i="22"/>
  <c r="D19" i="22"/>
  <c r="F22" i="22"/>
  <c r="D22" i="22"/>
  <c r="F18" i="22"/>
  <c r="D18" i="22"/>
  <c r="F20" i="22"/>
  <c r="D20" i="22"/>
  <c r="F21" i="22"/>
  <c r="D21" i="22"/>
  <c r="H2" i="22"/>
  <c r="F3" i="21"/>
  <c r="D3" i="21"/>
  <c r="F6" i="21"/>
  <c r="D6" i="21"/>
  <c r="F5" i="21"/>
  <c r="D5" i="21"/>
  <c r="F16" i="21"/>
  <c r="D16" i="21"/>
  <c r="F18" i="21"/>
  <c r="D18" i="21"/>
  <c r="F22" i="21"/>
  <c r="D22" i="21"/>
  <c r="F15" i="21"/>
  <c r="D15" i="21"/>
  <c r="F10" i="21"/>
  <c r="D10" i="21"/>
  <c r="F14" i="21"/>
  <c r="D14" i="21"/>
  <c r="F7" i="21"/>
  <c r="D7" i="21"/>
  <c r="F21" i="21"/>
  <c r="D21" i="21"/>
  <c r="F11" i="21"/>
  <c r="D11" i="21"/>
  <c r="F8" i="21"/>
  <c r="D8" i="21"/>
  <c r="F13" i="21"/>
  <c r="D13" i="21"/>
  <c r="F12" i="21"/>
  <c r="D12" i="21"/>
  <c r="F4" i="21"/>
  <c r="D4" i="21"/>
  <c r="F17" i="21"/>
  <c r="D17" i="21"/>
  <c r="F23" i="21"/>
  <c r="D23" i="21"/>
  <c r="F9" i="21"/>
  <c r="D9" i="21"/>
  <c r="F20" i="21"/>
  <c r="D20" i="21"/>
  <c r="F19" i="21"/>
  <c r="D19" i="21"/>
  <c r="H2" i="21"/>
  <c r="F4" i="20"/>
  <c r="D4" i="20"/>
  <c r="G4" i="20" s="1"/>
  <c r="H4" i="20" s="1"/>
  <c r="F20" i="20"/>
  <c r="D20" i="20"/>
  <c r="F25" i="20"/>
  <c r="D25" i="20"/>
  <c r="F19" i="20"/>
  <c r="D19" i="20"/>
  <c r="G19" i="20" s="1"/>
  <c r="H19" i="20" s="1"/>
  <c r="F14" i="20"/>
  <c r="D14" i="20"/>
  <c r="F13" i="20"/>
  <c r="D13" i="20"/>
  <c r="F7" i="20"/>
  <c r="D7" i="20"/>
  <c r="F10" i="20"/>
  <c r="D10" i="20"/>
  <c r="F9" i="20"/>
  <c r="D9" i="20"/>
  <c r="F24" i="20"/>
  <c r="D24" i="20"/>
  <c r="F16" i="20"/>
  <c r="D16" i="20"/>
  <c r="F22" i="20"/>
  <c r="D22" i="20"/>
  <c r="F11" i="20"/>
  <c r="D11" i="20"/>
  <c r="F17" i="20"/>
  <c r="D17" i="20"/>
  <c r="F6" i="20"/>
  <c r="D6" i="20"/>
  <c r="F12" i="20"/>
  <c r="D12" i="20"/>
  <c r="F3" i="20"/>
  <c r="D3" i="20"/>
  <c r="F8" i="20"/>
  <c r="D8" i="20"/>
  <c r="F27" i="20"/>
  <c r="D27" i="20"/>
  <c r="F15" i="20"/>
  <c r="D15" i="20"/>
  <c r="F26" i="20"/>
  <c r="D26" i="20"/>
  <c r="F23" i="20"/>
  <c r="D23" i="20"/>
  <c r="F28" i="20"/>
  <c r="D28" i="20"/>
  <c r="F5" i="20"/>
  <c r="D5" i="20"/>
  <c r="F21" i="20"/>
  <c r="D21" i="20"/>
  <c r="F18" i="20"/>
  <c r="D18" i="20"/>
  <c r="H2" i="20"/>
  <c r="F7" i="19"/>
  <c r="D7" i="19"/>
  <c r="F17" i="19"/>
  <c r="D17" i="19"/>
  <c r="F4" i="19"/>
  <c r="D4" i="19"/>
  <c r="F28" i="19"/>
  <c r="D28" i="19"/>
  <c r="F6" i="19"/>
  <c r="D6" i="19"/>
  <c r="F24" i="19"/>
  <c r="D24" i="19"/>
  <c r="F19" i="19"/>
  <c r="D19" i="19"/>
  <c r="F27" i="19"/>
  <c r="D27" i="19"/>
  <c r="F25" i="19"/>
  <c r="D25" i="19"/>
  <c r="F21" i="19"/>
  <c r="D21" i="19"/>
  <c r="F20" i="19"/>
  <c r="D20" i="19"/>
  <c r="F12" i="19"/>
  <c r="D12" i="19"/>
  <c r="F13" i="19"/>
  <c r="D13" i="19"/>
  <c r="F14" i="19"/>
  <c r="D14" i="19"/>
  <c r="F8" i="19"/>
  <c r="D8" i="19"/>
  <c r="F22" i="19"/>
  <c r="D22" i="19"/>
  <c r="F10" i="19"/>
  <c r="D10" i="19"/>
  <c r="F26" i="19"/>
  <c r="D26" i="19"/>
  <c r="F11" i="19"/>
  <c r="D11" i="19"/>
  <c r="F9" i="19"/>
  <c r="D9" i="19"/>
  <c r="F23" i="19"/>
  <c r="D23" i="19"/>
  <c r="F5" i="19"/>
  <c r="D5" i="19"/>
  <c r="F3" i="19"/>
  <c r="D3" i="19"/>
  <c r="F15" i="19"/>
  <c r="D15" i="19"/>
  <c r="F18" i="19"/>
  <c r="D18" i="19"/>
  <c r="F16" i="19"/>
  <c r="D16" i="19"/>
  <c r="H2" i="19"/>
  <c r="C17" i="1"/>
  <c r="C5" i="1"/>
  <c r="C6" i="1"/>
  <c r="C22" i="1"/>
  <c r="C12" i="1"/>
  <c r="C4" i="1"/>
  <c r="B2" i="1"/>
  <c r="C19" i="1" s="1"/>
  <c r="G45" i="28" l="1"/>
  <c r="G43" i="27"/>
  <c r="G40" i="26"/>
  <c r="F42" i="27"/>
  <c r="F40" i="27"/>
  <c r="F38" i="27"/>
  <c r="F41" i="27"/>
  <c r="F39" i="27"/>
  <c r="F37" i="27"/>
  <c r="F39" i="26"/>
  <c r="F38" i="26"/>
  <c r="F37" i="26"/>
  <c r="F36" i="26"/>
  <c r="F35" i="26"/>
  <c r="F34" i="26"/>
  <c r="F44" i="28"/>
  <c r="F43" i="28"/>
  <c r="F42" i="28"/>
  <c r="F41" i="28"/>
  <c r="F40" i="28"/>
  <c r="F39" i="28"/>
  <c r="G17" i="21"/>
  <c r="H17" i="21" s="1"/>
  <c r="G3" i="21"/>
  <c r="G3" i="19"/>
  <c r="H3" i="19" s="1"/>
  <c r="G23" i="19"/>
  <c r="H23" i="19" s="1"/>
  <c r="G11" i="19"/>
  <c r="H11" i="19" s="1"/>
  <c r="G10" i="19"/>
  <c r="H10" i="19" s="1"/>
  <c r="G8" i="19"/>
  <c r="H8" i="19" s="1"/>
  <c r="G20" i="19"/>
  <c r="H20" i="19" s="1"/>
  <c r="G19" i="19"/>
  <c r="H19" i="19" s="1"/>
  <c r="G6" i="19"/>
  <c r="H6" i="19" s="1"/>
  <c r="G4" i="19"/>
  <c r="H4" i="19" s="1"/>
  <c r="G7" i="19"/>
  <c r="G29" i="25"/>
  <c r="H29" i="25" s="1"/>
  <c r="G10" i="25"/>
  <c r="H10" i="25" s="1"/>
  <c r="G21" i="25"/>
  <c r="H21" i="25" s="1"/>
  <c r="G18" i="25"/>
  <c r="H18" i="25" s="1"/>
  <c r="G30" i="25"/>
  <c r="H30" i="25" s="1"/>
  <c r="G5" i="25"/>
  <c r="H5" i="25" s="1"/>
  <c r="G20" i="25"/>
  <c r="H20" i="25" s="1"/>
  <c r="G4" i="25"/>
  <c r="H4" i="25" s="1"/>
  <c r="G27" i="25"/>
  <c r="H27" i="25" s="1"/>
  <c r="G16" i="25"/>
  <c r="H16" i="25" s="1"/>
  <c r="G8" i="25"/>
  <c r="H8" i="25" s="1"/>
  <c r="G24" i="25"/>
  <c r="H24" i="25" s="1"/>
  <c r="G7" i="25"/>
  <c r="H7" i="25" s="1"/>
  <c r="G25" i="25"/>
  <c r="H25" i="25" s="1"/>
  <c r="G11" i="25"/>
  <c r="H11" i="25" s="1"/>
  <c r="G17" i="25"/>
  <c r="H17" i="25" s="1"/>
  <c r="G31" i="25"/>
  <c r="H31" i="25" s="1"/>
  <c r="G19" i="25"/>
  <c r="H19" i="25" s="1"/>
  <c r="G12" i="25"/>
  <c r="H12" i="25" s="1"/>
  <c r="G9" i="25"/>
  <c r="H9" i="25" s="1"/>
  <c r="G14" i="25"/>
  <c r="H14" i="25" s="1"/>
  <c r="G3" i="25"/>
  <c r="H3" i="25" s="1"/>
  <c r="G10" i="23"/>
  <c r="H10" i="23" s="1"/>
  <c r="G20" i="23"/>
  <c r="H20" i="23" s="1"/>
  <c r="G15" i="23"/>
  <c r="H15" i="23" s="1"/>
  <c r="G24" i="23"/>
  <c r="H24" i="23" s="1"/>
  <c r="G21" i="23"/>
  <c r="H21" i="23" s="1"/>
  <c r="G26" i="23"/>
  <c r="H26" i="23" s="1"/>
  <c r="G13" i="23"/>
  <c r="H13" i="23" s="1"/>
  <c r="G4" i="23"/>
  <c r="G27" i="23"/>
  <c r="H27" i="23" s="1"/>
  <c r="G12" i="23"/>
  <c r="H12" i="23" s="1"/>
  <c r="G9" i="23"/>
  <c r="H9" i="23" s="1"/>
  <c r="G14" i="23"/>
  <c r="H14" i="23" s="1"/>
  <c r="G5" i="23"/>
  <c r="H5" i="23" s="1"/>
  <c r="G17" i="23"/>
  <c r="H17" i="23" s="1"/>
  <c r="G16" i="23"/>
  <c r="H16" i="23" s="1"/>
  <c r="G30" i="23"/>
  <c r="H30" i="23" s="1"/>
  <c r="G19" i="23"/>
  <c r="H19" i="23" s="1"/>
  <c r="G31" i="23"/>
  <c r="H31" i="23" s="1"/>
  <c r="G25" i="23"/>
  <c r="H25" i="23" s="1"/>
  <c r="G29" i="23"/>
  <c r="H29" i="23" s="1"/>
  <c r="G20" i="22"/>
  <c r="H20" i="22" s="1"/>
  <c r="G24" i="22"/>
  <c r="H24" i="22" s="1"/>
  <c r="G28" i="22"/>
  <c r="H28" i="22" s="1"/>
  <c r="G10" i="22"/>
  <c r="H10" i="22" s="1"/>
  <c r="G7" i="22"/>
  <c r="H7" i="22" s="1"/>
  <c r="G11" i="22"/>
  <c r="H11" i="22" s="1"/>
  <c r="G6" i="22"/>
  <c r="H6" i="22" s="1"/>
  <c r="G18" i="22"/>
  <c r="H18" i="22" s="1"/>
  <c r="G22" i="22"/>
  <c r="H22" i="22" s="1"/>
  <c r="G19" i="22"/>
  <c r="H19" i="22" s="1"/>
  <c r="G8" i="22"/>
  <c r="H8" i="22" s="1"/>
  <c r="G13" i="22"/>
  <c r="H13" i="22" s="1"/>
  <c r="G27" i="22"/>
  <c r="H27" i="22" s="1"/>
  <c r="G23" i="22"/>
  <c r="H23" i="22" s="1"/>
  <c r="G15" i="22"/>
  <c r="H15" i="22" s="1"/>
  <c r="G4" i="22"/>
  <c r="H4" i="22" s="1"/>
  <c r="G12" i="22"/>
  <c r="H12" i="22" s="1"/>
  <c r="G17" i="22"/>
  <c r="H17" i="22" s="1"/>
  <c r="G26" i="22"/>
  <c r="H26" i="22" s="1"/>
  <c r="G14" i="22"/>
  <c r="H14" i="22" s="1"/>
  <c r="G9" i="22"/>
  <c r="H9" i="22" s="1"/>
  <c r="G16" i="22"/>
  <c r="H16" i="22" s="1"/>
  <c r="G25" i="22"/>
  <c r="H25" i="22" s="1"/>
  <c r="G3" i="22"/>
  <c r="H3" i="22" s="1"/>
  <c r="G5" i="22"/>
  <c r="H5" i="22" s="1"/>
  <c r="G23" i="21"/>
  <c r="H23" i="21" s="1"/>
  <c r="G13" i="21"/>
  <c r="H13" i="21" s="1"/>
  <c r="G7" i="21"/>
  <c r="H7" i="21" s="1"/>
  <c r="G22" i="21"/>
  <c r="H22" i="21" s="1"/>
  <c r="G6" i="21"/>
  <c r="H6" i="21" s="1"/>
  <c r="G9" i="21"/>
  <c r="H9" i="21" s="1"/>
  <c r="G12" i="21"/>
  <c r="H12" i="21" s="1"/>
  <c r="G15" i="21"/>
  <c r="H15" i="21" s="1"/>
  <c r="G5" i="21"/>
  <c r="H5" i="21" s="1"/>
  <c r="G11" i="21"/>
  <c r="H11" i="21" s="1"/>
  <c r="G4" i="21"/>
  <c r="H4" i="21" s="1"/>
  <c r="G14" i="21"/>
  <c r="H14" i="21" s="1"/>
  <c r="G10" i="21"/>
  <c r="H10" i="21" s="1"/>
  <c r="G19" i="21"/>
  <c r="H19" i="21" s="1"/>
  <c r="G20" i="21"/>
  <c r="H20" i="21" s="1"/>
  <c r="G8" i="21"/>
  <c r="H8" i="21" s="1"/>
  <c r="G21" i="21"/>
  <c r="H21" i="21" s="1"/>
  <c r="G18" i="21"/>
  <c r="H18" i="21" s="1"/>
  <c r="G16" i="21"/>
  <c r="H16" i="21" s="1"/>
  <c r="G12" i="20"/>
  <c r="H12" i="20" s="1"/>
  <c r="G5" i="20"/>
  <c r="H5" i="20" s="1"/>
  <c r="G15" i="20"/>
  <c r="H15" i="20" s="1"/>
  <c r="G26" i="20"/>
  <c r="H26" i="20" s="1"/>
  <c r="G3" i="20"/>
  <c r="H3" i="20" s="1"/>
  <c r="G6" i="20"/>
  <c r="H6" i="20" s="1"/>
  <c r="G14" i="20"/>
  <c r="H14" i="20" s="1"/>
  <c r="G27" i="20"/>
  <c r="H27" i="20" s="1"/>
  <c r="G22" i="20"/>
  <c r="H22" i="20" s="1"/>
  <c r="G10" i="20"/>
  <c r="H10" i="20" s="1"/>
  <c r="G25" i="20"/>
  <c r="H25" i="20" s="1"/>
  <c r="G9" i="20"/>
  <c r="H9" i="20" s="1"/>
  <c r="G28" i="20"/>
  <c r="H28" i="20" s="1"/>
  <c r="G11" i="20"/>
  <c r="H11" i="20" s="1"/>
  <c r="G16" i="20"/>
  <c r="H16" i="20" s="1"/>
  <c r="G7" i="20"/>
  <c r="H7" i="20" s="1"/>
  <c r="G24" i="19"/>
  <c r="H24" i="19" s="1"/>
  <c r="G17" i="19"/>
  <c r="H17" i="19" s="1"/>
  <c r="G5" i="19"/>
  <c r="H5" i="19" s="1"/>
  <c r="G26" i="19"/>
  <c r="H26" i="19" s="1"/>
  <c r="G14" i="19"/>
  <c r="H14" i="19" s="1"/>
  <c r="G13" i="19"/>
  <c r="H13" i="19" s="1"/>
  <c r="G21" i="19"/>
  <c r="H21" i="19" s="1"/>
  <c r="G18" i="19"/>
  <c r="H18" i="19" s="1"/>
  <c r="G25" i="19"/>
  <c r="H25" i="19" s="1"/>
  <c r="G9" i="19"/>
  <c r="H9" i="19" s="1"/>
  <c r="G12" i="19"/>
  <c r="H12" i="19" s="1"/>
  <c r="G28" i="19"/>
  <c r="H28" i="19" s="1"/>
  <c r="G21" i="22"/>
  <c r="H21" i="22" s="1"/>
  <c r="G16" i="19"/>
  <c r="H16" i="19" s="1"/>
  <c r="G15" i="19"/>
  <c r="H15" i="19" s="1"/>
  <c r="G22" i="19"/>
  <c r="H22" i="19" s="1"/>
  <c r="G27" i="19"/>
  <c r="H27" i="19" s="1"/>
  <c r="G21" i="20"/>
  <c r="H21" i="20" s="1"/>
  <c r="G18" i="20"/>
  <c r="H18" i="20" s="1"/>
  <c r="G23" i="20"/>
  <c r="H23" i="20" s="1"/>
  <c r="G8" i="20"/>
  <c r="H8" i="20" s="1"/>
  <c r="G17" i="20"/>
  <c r="H17" i="20" s="1"/>
  <c r="G24" i="20"/>
  <c r="H24" i="20" s="1"/>
  <c r="G13" i="20"/>
  <c r="H13" i="20" s="1"/>
  <c r="G20" i="20"/>
  <c r="H20" i="20" s="1"/>
  <c r="G3" i="23"/>
  <c r="H3" i="23" s="1"/>
  <c r="G18" i="23"/>
  <c r="H18" i="23" s="1"/>
  <c r="G8" i="23"/>
  <c r="H8" i="23" s="1"/>
  <c r="G23" i="23"/>
  <c r="H23" i="23" s="1"/>
  <c r="G14" i="24"/>
  <c r="H14" i="24" s="1"/>
  <c r="C23" i="1"/>
  <c r="C11" i="1"/>
  <c r="C15" i="1"/>
  <c r="C14" i="1"/>
  <c r="C28" i="1"/>
  <c r="C30" i="1"/>
  <c r="C24" i="1"/>
  <c r="C10" i="1"/>
  <c r="C16" i="1"/>
  <c r="C26" i="1"/>
  <c r="C29" i="1"/>
  <c r="C3" i="1"/>
  <c r="C13" i="1"/>
  <c r="C8" i="1"/>
  <c r="C21" i="1"/>
  <c r="C27" i="1"/>
  <c r="C18" i="1"/>
  <c r="C7" i="1"/>
  <c r="C20" i="1"/>
  <c r="C25" i="1"/>
  <c r="C9" i="1"/>
  <c r="F45" i="28" l="1"/>
  <c r="F42" i="26"/>
  <c r="F40" i="26"/>
  <c r="F43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Tomasz Jastrzębski</author>
  </authors>
  <commentList>
    <comment ref="H7" authorId="0" shapeId="0" xr:uid="{91605A54-8CC4-46F4-A429-1C534D6EC404}">
      <text>
        <r>
          <rPr>
            <b/>
            <sz val="9"/>
            <color indexed="81"/>
            <rFont val="Tahoma"/>
            <family val="2"/>
            <charset val="238"/>
          </rPr>
          <t>Tomasz Jastrzębski:</t>
        </r>
        <r>
          <rPr>
            <sz val="9"/>
            <color indexed="81"/>
            <rFont val="Tahoma"/>
            <family val="2"/>
            <charset val="238"/>
          </rPr>
          <t xml:space="preserve">
Ocena przepisana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Tomasz Jastrzębski</author>
  </authors>
  <commentList>
    <comment ref="I4" authorId="0" shapeId="0" xr:uid="{0717AAEF-3B73-415B-99F2-F33708645A68}">
      <text>
        <r>
          <rPr>
            <b/>
            <sz val="9"/>
            <color indexed="81"/>
            <rFont val="Tahoma"/>
            <charset val="1"/>
          </rPr>
          <t>Tomasz Jastrzębski:</t>
        </r>
        <r>
          <rPr>
            <sz val="9"/>
            <color indexed="81"/>
            <rFont val="Tahoma"/>
            <charset val="1"/>
          </rPr>
          <t xml:space="preserve">
Zdawane dnia 2024-03-01</t>
        </r>
      </text>
    </comment>
    <comment ref="I20" authorId="0" shapeId="0" xr:uid="{507CF8A3-6909-49A9-9DDA-882BA2C71116}">
      <text>
        <r>
          <rPr>
            <b/>
            <sz val="9"/>
            <color indexed="81"/>
            <rFont val="Tahoma"/>
            <charset val="1"/>
          </rPr>
          <t>Tomasz Jastrzębski:</t>
        </r>
        <r>
          <rPr>
            <sz val="9"/>
            <color indexed="81"/>
            <rFont val="Tahoma"/>
            <charset val="1"/>
          </rPr>
          <t xml:space="preserve">
Zdawane dnia 2024-03-01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Tomasz Jastrzębski</author>
  </authors>
  <commentList>
    <comment ref="H4" authorId="0" shapeId="0" xr:uid="{045166D1-514D-41A1-97AA-C0FBAC4CF9EF}">
      <text>
        <r>
          <rPr>
            <b/>
            <sz val="9"/>
            <color indexed="81"/>
            <rFont val="Tahoma"/>
            <family val="2"/>
            <charset val="238"/>
          </rPr>
          <t>Tomasz Jastrzębski:</t>
        </r>
        <r>
          <rPr>
            <sz val="9"/>
            <color indexed="81"/>
            <rFont val="Tahoma"/>
            <family val="2"/>
            <charset val="238"/>
          </rPr>
          <t xml:space="preserve">
Ocena przepisana</t>
        </r>
      </text>
    </comment>
    <comment ref="I12" authorId="0" shapeId="0" xr:uid="{26D7FFBC-ADBD-426A-B2DA-D6D61B8C890A}">
      <text>
        <r>
          <rPr>
            <b/>
            <sz val="9"/>
            <color indexed="81"/>
            <rFont val="Tahoma"/>
            <family val="2"/>
            <charset val="238"/>
          </rPr>
          <t>Tomasz Jastrzębski:</t>
        </r>
        <r>
          <rPr>
            <sz val="9"/>
            <color indexed="81"/>
            <rFont val="Tahoma"/>
            <family val="2"/>
            <charset val="238"/>
          </rPr>
          <t xml:space="preserve">
Zdawane dnia 2024-03-01</t>
        </r>
      </text>
    </comment>
    <comment ref="I31" authorId="0" shapeId="0" xr:uid="{C3E56F74-E0CC-4FDD-A80E-F8DBB99EEDAD}">
      <text>
        <r>
          <rPr>
            <b/>
            <sz val="9"/>
            <color indexed="81"/>
            <rFont val="Tahoma"/>
            <family val="2"/>
            <charset val="238"/>
          </rPr>
          <t>Tomasz Jastrzębski:</t>
        </r>
        <r>
          <rPr>
            <sz val="9"/>
            <color indexed="81"/>
            <rFont val="Tahoma"/>
            <family val="2"/>
            <charset val="238"/>
          </rPr>
          <t xml:space="preserve">
Zdawane dnia 2024-03-01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Tomasz Jastrzębski</author>
  </authors>
  <commentList>
    <comment ref="I9" authorId="0" shapeId="0" xr:uid="{7118A555-2C1F-40C7-85E9-DED924CE4B22}">
      <text>
        <r>
          <rPr>
            <b/>
            <sz val="9"/>
            <color indexed="81"/>
            <rFont val="Tahoma"/>
            <family val="2"/>
            <charset val="238"/>
          </rPr>
          <t>Tomasz Jastrzębski:</t>
        </r>
        <r>
          <rPr>
            <sz val="9"/>
            <color indexed="81"/>
            <rFont val="Tahoma"/>
            <family val="2"/>
            <charset val="238"/>
          </rPr>
          <t xml:space="preserve">
Zdawane dnia 2024-03-01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Tomasz Jastrzębski</author>
  </authors>
  <commentList>
    <comment ref="I4" authorId="0" shapeId="0" xr:uid="{52A602D5-A42B-41FF-8978-6FFE035B834D}">
      <text>
        <r>
          <rPr>
            <b/>
            <sz val="9"/>
            <color indexed="81"/>
            <rFont val="Tahoma"/>
            <family val="2"/>
            <charset val="238"/>
          </rPr>
          <t>Tomasz Jastrzębski:</t>
        </r>
        <r>
          <rPr>
            <sz val="9"/>
            <color indexed="81"/>
            <rFont val="Tahoma"/>
            <family val="2"/>
            <charset val="238"/>
          </rPr>
          <t xml:space="preserve">
Zdawane dnia 2024-03-01</t>
        </r>
      </text>
    </comment>
    <comment ref="I11" authorId="0" shapeId="0" xr:uid="{B9C47082-DDA2-43AB-953C-0C2C30F5E9F3}">
      <text>
        <r>
          <rPr>
            <b/>
            <sz val="9"/>
            <color indexed="81"/>
            <rFont val="Tahoma"/>
            <family val="2"/>
            <charset val="238"/>
          </rPr>
          <t>Tomasz Jastrzębski:</t>
        </r>
        <r>
          <rPr>
            <sz val="9"/>
            <color indexed="81"/>
            <rFont val="Tahoma"/>
            <family val="2"/>
            <charset val="238"/>
          </rPr>
          <t xml:space="preserve">
Zdawane dnia 2024-03-01</t>
        </r>
      </text>
    </comment>
    <comment ref="I15" authorId="0" shapeId="0" xr:uid="{9C98814C-F762-435E-9E2E-B5871424546F}">
      <text>
        <r>
          <rPr>
            <b/>
            <sz val="9"/>
            <color indexed="81"/>
            <rFont val="Tahoma"/>
            <family val="2"/>
            <charset val="238"/>
          </rPr>
          <t>Tomasz Jastrzębski:</t>
        </r>
        <r>
          <rPr>
            <sz val="9"/>
            <color indexed="81"/>
            <rFont val="Tahoma"/>
            <family val="2"/>
            <charset val="238"/>
          </rPr>
          <t xml:space="preserve">
Zdawane dnia 2024-03-01</t>
        </r>
      </text>
    </comment>
    <comment ref="I22" authorId="0" shapeId="0" xr:uid="{18A51A19-7A2C-457B-8012-70002D508AF7}">
      <text>
        <r>
          <rPr>
            <b/>
            <sz val="9"/>
            <color indexed="81"/>
            <rFont val="Tahoma"/>
            <family val="2"/>
            <charset val="238"/>
          </rPr>
          <t>Tomasz Jastrzębski:</t>
        </r>
        <r>
          <rPr>
            <sz val="9"/>
            <color indexed="81"/>
            <rFont val="Tahoma"/>
            <family val="2"/>
            <charset val="238"/>
          </rPr>
          <t xml:space="preserve">
Zdawane dnia 2024-03-01</t>
        </r>
      </text>
    </comment>
    <comment ref="I24" authorId="0" shapeId="0" xr:uid="{34F3480E-E6C8-47DF-9E7B-9547BC53D8F5}">
      <text>
        <r>
          <rPr>
            <b/>
            <sz val="9"/>
            <color indexed="81"/>
            <rFont val="Tahoma"/>
            <family val="2"/>
            <charset val="238"/>
          </rPr>
          <t>Tomasz Jastrzębski:</t>
        </r>
        <r>
          <rPr>
            <sz val="9"/>
            <color indexed="81"/>
            <rFont val="Tahoma"/>
            <family val="2"/>
            <charset val="238"/>
          </rPr>
          <t xml:space="preserve">
Zdawane dnia 2024-03-01</t>
        </r>
      </text>
    </comment>
    <comment ref="I29" authorId="0" shapeId="0" xr:uid="{ED4E6CD2-4192-4CED-A974-4ECDB2A7A48D}">
      <text>
        <r>
          <rPr>
            <b/>
            <sz val="9"/>
            <color indexed="81"/>
            <rFont val="Tahoma"/>
            <family val="2"/>
            <charset val="238"/>
          </rPr>
          <t>Tomasz Jastrzębski:</t>
        </r>
        <r>
          <rPr>
            <sz val="9"/>
            <color indexed="81"/>
            <rFont val="Tahoma"/>
            <family val="2"/>
            <charset val="238"/>
          </rPr>
          <t xml:space="preserve">
Zdawane dnia 2024-03-01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Tomasz Jastrzębski</author>
  </authors>
  <commentList>
    <comment ref="G19" authorId="0" shapeId="0" xr:uid="{DC3AAB77-8A05-42FF-B1F7-A900F0425C18}">
      <text>
        <r>
          <rPr>
            <b/>
            <sz val="9"/>
            <color indexed="81"/>
            <rFont val="Tahoma"/>
            <family val="2"/>
            <charset val="238"/>
          </rPr>
          <t>Tomasz Jastrzębski:</t>
        </r>
        <r>
          <rPr>
            <sz val="9"/>
            <color indexed="81"/>
            <rFont val="Tahoma"/>
            <family val="2"/>
            <charset val="238"/>
          </rPr>
          <t xml:space="preserve">
Zdawane dnia 2024-03-01</t>
        </r>
      </text>
    </comment>
    <comment ref="F24" authorId="0" shapeId="0" xr:uid="{89E37D4B-1168-4C3D-B631-54EAC984D573}">
      <text>
        <r>
          <rPr>
            <b/>
            <sz val="9"/>
            <color indexed="81"/>
            <rFont val="Tahoma"/>
            <family val="2"/>
            <charset val="238"/>
          </rPr>
          <t>Tomasz Jastrzębski:</t>
        </r>
        <r>
          <rPr>
            <sz val="9"/>
            <color indexed="81"/>
            <rFont val="Tahoma"/>
            <family val="2"/>
            <charset val="238"/>
          </rPr>
          <t xml:space="preserve">
Ocena przepisana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Tomasz Jastrzębski</author>
  </authors>
  <commentList>
    <comment ref="F33" authorId="0" shapeId="0" xr:uid="{5AC2984A-C154-444E-B33C-CE7EBFDE6488}">
      <text>
        <r>
          <rPr>
            <b/>
            <sz val="9"/>
            <color indexed="81"/>
            <rFont val="Tahoma"/>
            <family val="2"/>
            <charset val="238"/>
          </rPr>
          <t>Tomasz Jastrzębski:</t>
        </r>
        <r>
          <rPr>
            <sz val="9"/>
            <color indexed="81"/>
            <rFont val="Tahoma"/>
            <family val="2"/>
            <charset val="238"/>
          </rPr>
          <t xml:space="preserve">
Ocena przepisana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Tomasz Jastrzębski</author>
  </authors>
  <commentList>
    <comment ref="F16" authorId="0" shapeId="0" xr:uid="{2F1D363F-1AA2-4CF9-BD4D-D49CD870970C}">
      <text>
        <r>
          <rPr>
            <b/>
            <sz val="9"/>
            <color indexed="81"/>
            <rFont val="Tahoma"/>
            <family val="2"/>
            <charset val="238"/>
          </rPr>
          <t>Tomasz Jastrzębski:</t>
        </r>
        <r>
          <rPr>
            <sz val="9"/>
            <color indexed="81"/>
            <rFont val="Tahoma"/>
            <family val="2"/>
            <charset val="238"/>
          </rPr>
          <t xml:space="preserve">
Ocena przepisana z Politechniki Gdańskiej</t>
        </r>
      </text>
    </comment>
  </commentList>
</comments>
</file>

<file path=xl/sharedStrings.xml><?xml version="1.0" encoding="utf-8"?>
<sst xmlns="http://schemas.openxmlformats.org/spreadsheetml/2006/main" count="259" uniqueCount="29">
  <si>
    <t>S22-02</t>
  </si>
  <si>
    <t>Kolokwium 1</t>
  </si>
  <si>
    <t>Nr albumu</t>
  </si>
  <si>
    <t>S12-02</t>
  </si>
  <si>
    <t>S13-01</t>
  </si>
  <si>
    <t>S11-02</t>
  </si>
  <si>
    <t>S13-03</t>
  </si>
  <si>
    <t>S11-03</t>
  </si>
  <si>
    <t>S13-04</t>
  </si>
  <si>
    <t>S13-02</t>
  </si>
  <si>
    <t>Aktywność</t>
  </si>
  <si>
    <t>Kolokwium 2</t>
  </si>
  <si>
    <t>Pierwszy termin</t>
  </si>
  <si>
    <t>SUMA [%]</t>
  </si>
  <si>
    <t>5.0</t>
  </si>
  <si>
    <t>3.0</t>
  </si>
  <si>
    <t>Aktywność 
+ Wykład</t>
  </si>
  <si>
    <t>2024-01-xx</t>
  </si>
  <si>
    <t>N11-01</t>
  </si>
  <si>
    <t>Kolokwium</t>
  </si>
  <si>
    <t>N11-02</t>
  </si>
  <si>
    <t>N13-02</t>
  </si>
  <si>
    <t>Termin poprawkowy</t>
  </si>
  <si>
    <t>2.0</t>
  </si>
  <si>
    <t>3.5</t>
  </si>
  <si>
    <t>4.0</t>
  </si>
  <si>
    <t>a</t>
  </si>
  <si>
    <t>4.5</t>
  </si>
  <si>
    <t>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</si>
</sst>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lbany;Arial;Luxi Sans;Helvetic"/>
      <family val="2"/>
      <charset val="238"/>
    </font>
    <font>
      <sz val="10"/>
      <color theme="6" tint="0.59999389629810485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name val="Cambria"/>
      <family val="1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</cellStyleXfs>
  <cellXfs count="57">
    <xf numFmtId="0" fontId="0" fillId="0" borderId="0" xfId="0"/>
    <xf numFmtId="0" fontId="4" fillId="2" borderId="0" xfId="2" applyFont="1" applyFill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3" fillId="0" borderId="0" xfId="2" applyFont="1"/>
    <xf numFmtId="0" fontId="5" fillId="0" borderId="3" xfId="2" applyFont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14" fontId="6" fillId="3" borderId="5" xfId="2" applyNumberFormat="1" applyFont="1" applyFill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/>
    </xf>
    <xf numFmtId="3" fontId="8" fillId="3" borderId="7" xfId="1" applyNumberFormat="1" applyFont="1" applyFill="1" applyBorder="1" applyAlignment="1">
      <alignment horizontal="center" vertical="center"/>
    </xf>
    <xf numFmtId="164" fontId="8" fillId="3" borderId="8" xfId="1" applyNumberFormat="1" applyFont="1" applyFill="1" applyBorder="1" applyAlignment="1">
      <alignment horizontal="center" vertical="center"/>
    </xf>
    <xf numFmtId="0" fontId="8" fillId="0" borderId="0" xfId="2" applyFont="1"/>
    <xf numFmtId="0" fontId="3" fillId="0" borderId="6" xfId="3" applyFont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164" fontId="3" fillId="3" borderId="8" xfId="1" applyNumberFormat="1" applyFont="1" applyFill="1" applyBorder="1" applyAlignment="1">
      <alignment horizontal="center" vertical="center"/>
    </xf>
    <xf numFmtId="0" fontId="4" fillId="5" borderId="0" xfId="2" applyFont="1" applyFill="1" applyAlignment="1">
      <alignment horizontal="center" vertical="center" wrapText="1"/>
    </xf>
    <xf numFmtId="0" fontId="4" fillId="4" borderId="0" xfId="2" applyFont="1" applyFill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textRotation="90" wrapText="1"/>
    </xf>
    <xf numFmtId="0" fontId="5" fillId="6" borderId="1" xfId="2" applyFont="1" applyFill="1" applyBorder="1" applyAlignment="1">
      <alignment horizontal="center" vertical="center" wrapText="1"/>
    </xf>
    <xf numFmtId="0" fontId="5" fillId="6" borderId="10" xfId="2" applyFont="1" applyFill="1" applyBorder="1" applyAlignment="1">
      <alignment horizontal="center" vertical="center" wrapText="1"/>
    </xf>
    <xf numFmtId="0" fontId="5" fillId="4" borderId="11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3" fontId="6" fillId="6" borderId="4" xfId="2" applyNumberFormat="1" applyFont="1" applyFill="1" applyBorder="1" applyAlignment="1">
      <alignment horizontal="center" vertical="center" wrapText="1"/>
    </xf>
    <xf numFmtId="14" fontId="6" fillId="6" borderId="5" xfId="2" applyNumberFormat="1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horizontal="center" vertical="center" wrapText="1"/>
    </xf>
    <xf numFmtId="14" fontId="6" fillId="4" borderId="13" xfId="2" applyNumberFormat="1" applyFont="1" applyFill="1" applyBorder="1" applyAlignment="1">
      <alignment horizontal="center" vertical="center" wrapText="1"/>
    </xf>
    <xf numFmtId="3" fontId="8" fillId="3" borderId="14" xfId="2" applyNumberFormat="1" applyFont="1" applyFill="1" applyBorder="1" applyAlignment="1">
      <alignment horizontal="center" vertical="center"/>
    </xf>
    <xf numFmtId="3" fontId="8" fillId="6" borderId="7" xfId="1" applyNumberFormat="1" applyFont="1" applyFill="1" applyBorder="1" applyAlignment="1">
      <alignment horizontal="center" vertical="center"/>
    </xf>
    <xf numFmtId="164" fontId="8" fillId="6" borderId="8" xfId="1" applyNumberFormat="1" applyFont="1" applyFill="1" applyBorder="1" applyAlignment="1">
      <alignment horizontal="center" vertical="center"/>
    </xf>
    <xf numFmtId="165" fontId="8" fillId="4" borderId="14" xfId="2" applyNumberFormat="1" applyFont="1" applyFill="1" applyBorder="1" applyAlignment="1">
      <alignment horizontal="center" vertical="center"/>
    </xf>
    <xf numFmtId="0" fontId="8" fillId="4" borderId="15" xfId="2" applyFont="1" applyFill="1" applyBorder="1" applyAlignment="1">
      <alignment horizontal="center" vertical="center"/>
    </xf>
    <xf numFmtId="3" fontId="3" fillId="3" borderId="14" xfId="2" applyNumberFormat="1" applyFont="1" applyFill="1" applyBorder="1" applyAlignment="1">
      <alignment horizontal="center" vertical="center"/>
    </xf>
    <xf numFmtId="3" fontId="3" fillId="6" borderId="7" xfId="1" applyNumberFormat="1" applyFont="1" applyFill="1" applyBorder="1" applyAlignment="1">
      <alignment horizontal="center" vertical="center"/>
    </xf>
    <xf numFmtId="164" fontId="3" fillId="6" borderId="8" xfId="1" applyNumberFormat="1" applyFont="1" applyFill="1" applyBorder="1" applyAlignment="1">
      <alignment horizontal="center" vertical="center"/>
    </xf>
    <xf numFmtId="165" fontId="3" fillId="4" borderId="14" xfId="2" applyNumberFormat="1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/>
    </xf>
    <xf numFmtId="0" fontId="4" fillId="7" borderId="0" xfId="2" applyFont="1" applyFill="1" applyAlignment="1">
      <alignment horizontal="center" vertical="center" wrapText="1"/>
    </xf>
    <xf numFmtId="0" fontId="5" fillId="8" borderId="10" xfId="2" applyFont="1" applyFill="1" applyBorder="1" applyAlignment="1">
      <alignment horizontal="center" vertical="center" wrapText="1"/>
    </xf>
    <xf numFmtId="14" fontId="6" fillId="8" borderId="5" xfId="2" applyNumberFormat="1" applyFont="1" applyFill="1" applyBorder="1" applyAlignment="1">
      <alignment horizontal="center" vertical="center" wrapText="1"/>
    </xf>
    <xf numFmtId="0" fontId="3" fillId="8" borderId="8" xfId="2" applyFont="1" applyFill="1" applyBorder="1" applyAlignment="1">
      <alignment horizontal="center" vertical="center"/>
    </xf>
    <xf numFmtId="0" fontId="8" fillId="8" borderId="8" xfId="2" applyFont="1" applyFill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1" fillId="0" borderId="0" xfId="0" applyFont="1"/>
    <xf numFmtId="0" fontId="5" fillId="4" borderId="9" xfId="2" applyFont="1" applyFill="1" applyBorder="1" applyAlignment="1">
      <alignment horizontal="center" vertical="center" textRotation="90" wrapText="1"/>
    </xf>
    <xf numFmtId="0" fontId="5" fillId="4" borderId="1" xfId="2" applyFont="1" applyFill="1" applyBorder="1" applyAlignment="1">
      <alignment horizontal="center" vertical="center" wrapText="1"/>
    </xf>
    <xf numFmtId="0" fontId="5" fillId="4" borderId="12" xfId="2" applyFont="1" applyFill="1" applyBorder="1" applyAlignment="1">
      <alignment horizontal="center" vertical="center" wrapText="1"/>
    </xf>
    <xf numFmtId="3" fontId="6" fillId="4" borderId="4" xfId="2" applyNumberFormat="1" applyFont="1" applyFill="1" applyBorder="1" applyAlignment="1">
      <alignment horizontal="center" vertical="center" wrapText="1"/>
    </xf>
    <xf numFmtId="14" fontId="6" fillId="4" borderId="5" xfId="2" applyNumberFormat="1" applyFont="1" applyFill="1" applyBorder="1" applyAlignment="1">
      <alignment horizontal="center" vertical="center" wrapText="1"/>
    </xf>
    <xf numFmtId="3" fontId="3" fillId="4" borderId="14" xfId="2" applyNumberFormat="1" applyFont="1" applyFill="1" applyBorder="1" applyAlignment="1">
      <alignment horizontal="center" vertical="center"/>
    </xf>
    <xf numFmtId="3" fontId="3" fillId="4" borderId="7" xfId="1" applyNumberFormat="1" applyFont="1" applyFill="1" applyBorder="1" applyAlignment="1">
      <alignment horizontal="center" vertical="center"/>
    </xf>
    <xf numFmtId="164" fontId="3" fillId="4" borderId="8" xfId="1" applyNumberFormat="1" applyFont="1" applyFill="1" applyBorder="1" applyAlignment="1">
      <alignment horizontal="center" vertical="center"/>
    </xf>
    <xf numFmtId="0" fontId="3" fillId="9" borderId="16" xfId="2" applyFont="1" applyFill="1" applyBorder="1" applyAlignment="1">
      <alignment horizontal="center" vertical="center"/>
    </xf>
    <xf numFmtId="0" fontId="3" fillId="9" borderId="17" xfId="2" applyFont="1" applyFill="1" applyBorder="1" applyAlignment="1">
      <alignment horizontal="center" vertical="center"/>
    </xf>
    <xf numFmtId="0" fontId="3" fillId="9" borderId="18" xfId="2" applyFont="1" applyFill="1" applyBorder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</cellXfs>
  <cellStyles count="4">
    <cellStyle name="Normalny" xfId="0" builtinId="0"/>
    <cellStyle name="Normalny 2" xfId="3" xr:uid="{FFD91348-DDF0-4D15-BBB7-B1D0ACEC7EBD}"/>
    <cellStyle name="Normalny 3" xfId="2" xr:uid="{C59A5D73-9618-4856-8659-3E820AB5E468}"/>
    <cellStyle name="Procentowy" xfId="1" builtinId="5"/>
  </cellStyles>
  <dxfs count="158"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b/>
        <i val="0"/>
        <strike val="0"/>
        <color theme="9" tint="-0.24994659260841701"/>
      </font>
    </dxf>
    <dxf>
      <font>
        <b/>
        <i val="0"/>
        <strike val="0"/>
        <color rgb="FFFF0000"/>
      </font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b/>
        <i val="0"/>
        <strike val="0"/>
        <color theme="9" tint="-0.24994659260841701"/>
      </font>
    </dxf>
    <dxf>
      <font>
        <b/>
        <i val="0"/>
        <strike val="0"/>
        <color rgb="FFFF0000"/>
      </font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b/>
        <i val="0"/>
        <strike val="0"/>
        <color theme="9" tint="-0.24994659260841701"/>
      </font>
    </dxf>
    <dxf>
      <font>
        <b/>
        <i val="0"/>
        <strike val="0"/>
        <color rgb="FFFF0000"/>
      </font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b/>
        <i val="0"/>
        <strike val="0"/>
        <color theme="9" tint="-0.24994659260841701"/>
      </font>
    </dxf>
    <dxf>
      <font>
        <b/>
        <i val="0"/>
        <strike val="0"/>
        <color rgb="FFFF0000"/>
      </font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b/>
        <i val="0"/>
        <strike val="0"/>
        <color theme="9" tint="-0.24994659260841701"/>
      </font>
    </dxf>
    <dxf>
      <font>
        <b/>
        <i val="0"/>
        <strike val="0"/>
        <color rgb="FFFF0000"/>
      </font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b/>
        <i val="0"/>
        <strike val="0"/>
        <color theme="9" tint="-0.24994659260841701"/>
      </font>
    </dxf>
    <dxf>
      <font>
        <b/>
        <i val="0"/>
        <strike val="0"/>
        <color rgb="FFFF0000"/>
      </font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b/>
        <i val="0"/>
        <strike val="0"/>
        <color theme="9" tint="-0.24994659260841701"/>
      </font>
    </dxf>
    <dxf>
      <font>
        <b/>
        <i val="0"/>
        <strike val="0"/>
        <color rgb="FFFF0000"/>
      </font>
    </dxf>
    <dxf>
      <font>
        <b/>
        <i val="0"/>
        <strike val="0"/>
        <color theme="9" tint="-0.24994659260841701"/>
      </font>
    </dxf>
    <dxf>
      <font>
        <b/>
        <i val="0"/>
        <strike val="0"/>
        <color rgb="FFFF0000"/>
      </font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b/>
        <i val="0"/>
        <strike val="0"/>
        <color theme="9" tint="-0.24994659260841701"/>
      </font>
    </dxf>
    <dxf>
      <font>
        <b/>
        <i val="0"/>
        <strike val="0"/>
        <color rgb="FFFF0000"/>
      </font>
    </dxf>
    <dxf>
      <font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7" tint="-0.24994659260841701"/>
      </font>
      <fill>
        <patternFill>
          <bgColor theme="7" tint="0.79998168889431442"/>
        </patternFill>
      </fill>
    </dxf>
    <dxf>
      <font>
        <strike val="0"/>
        <color theme="4" tint="-0.24994659260841701"/>
      </font>
      <fill>
        <patternFill>
          <bgColor theme="4" tint="0.79998168889431442"/>
        </patternFill>
      </fill>
    </dxf>
    <dxf>
      <font>
        <strike val="0"/>
        <color theme="8" tint="-0.24994659260841701"/>
      </font>
      <fill>
        <patternFill>
          <bgColor theme="8" tint="0.59996337778862885"/>
        </patternFill>
      </fill>
    </dxf>
    <dxf>
      <font>
        <strike val="0"/>
        <color theme="9" tint="-0.24994659260841701"/>
      </font>
      <fill>
        <patternFill>
          <bgColor theme="9" tint="0.59996337778862885"/>
        </patternFill>
      </fill>
    </dxf>
    <dxf>
      <font>
        <strike val="0"/>
        <color theme="7" tint="-0.499984740745262"/>
      </font>
      <fill>
        <patternFill>
          <bgColor theme="7" tint="0.59996337778862885"/>
        </patternFill>
      </fill>
    </dxf>
    <dxf>
      <font>
        <b/>
        <i val="0"/>
        <strike val="0"/>
        <color theme="9" tint="-0.24994659260841701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9D36B-7E27-4639-BF2E-7154FAD1EDB6}">
  <sheetPr codeName="Arkusz1">
    <tabColor theme="9" tint="0.39997558519241921"/>
  </sheetPr>
  <dimension ref="A1:C32"/>
  <sheetViews>
    <sheetView zoomScale="115" zoomScaleNormal="115" workbookViewId="0">
      <pane xSplit="1" ySplit="2" topLeftCell="B3" activePane="bottomRight" state="frozen"/>
      <selection activeCell="O3" sqref="O3"/>
      <selection pane="topRight" activeCell="O3" sqref="O3"/>
      <selection pane="bottomLeft" activeCell="O3" sqref="O3"/>
      <selection pane="bottomRight" activeCell="B3" sqref="B3"/>
    </sheetView>
  </sheetViews>
  <sheetFormatPr defaultColWidth="11.5703125" defaultRowHeight="12.75"/>
  <cols>
    <col min="1" max="1" width="11.7109375" style="4" customWidth="1"/>
    <col min="2" max="3" width="12.7109375" style="4" customWidth="1"/>
    <col min="4" max="16384" width="11.5703125" style="4"/>
  </cols>
  <sheetData>
    <row r="1" spans="1:3" ht="65.099999999999994" customHeight="1" thickBot="1">
      <c r="A1" s="1" t="s">
        <v>0</v>
      </c>
      <c r="B1" s="2" t="s">
        <v>1</v>
      </c>
      <c r="C1" s="3" t="s">
        <v>1</v>
      </c>
    </row>
    <row r="2" spans="1:3" ht="30" customHeight="1" thickBot="1">
      <c r="A2" s="5" t="s">
        <v>2</v>
      </c>
      <c r="B2" s="6">
        <f>13*3</f>
        <v>39</v>
      </c>
      <c r="C2" s="7">
        <v>45281</v>
      </c>
    </row>
    <row r="3" spans="1:3" s="11" customFormat="1" ht="19.899999999999999" customHeight="1">
      <c r="A3" s="12">
        <v>266479</v>
      </c>
      <c r="B3" s="13">
        <v>31</v>
      </c>
      <c r="C3" s="14">
        <f t="shared" ref="C3:C30" si="0">IF(ISBLANK(B3),"",B3/B$2)</f>
        <v>0.79487179487179482</v>
      </c>
    </row>
    <row r="4" spans="1:3" ht="19.899999999999999" customHeight="1">
      <c r="A4" s="8">
        <v>277949</v>
      </c>
      <c r="B4" s="9"/>
      <c r="C4" s="10" t="str">
        <f t="shared" si="0"/>
        <v/>
      </c>
    </row>
    <row r="5" spans="1:3" ht="19.899999999999999" customHeight="1">
      <c r="A5" s="8">
        <v>278453</v>
      </c>
      <c r="B5" s="9"/>
      <c r="C5" s="10" t="str">
        <f t="shared" si="0"/>
        <v/>
      </c>
    </row>
    <row r="6" spans="1:3" ht="19.899999999999999" customHeight="1">
      <c r="A6" s="8">
        <v>284402</v>
      </c>
      <c r="B6" s="9"/>
      <c r="C6" s="10" t="str">
        <f t="shared" si="0"/>
        <v/>
      </c>
    </row>
    <row r="7" spans="1:3" s="11" customFormat="1" ht="19.899999999999999" customHeight="1">
      <c r="A7" s="12">
        <v>284912</v>
      </c>
      <c r="B7" s="13">
        <v>31</v>
      </c>
      <c r="C7" s="14">
        <f t="shared" si="0"/>
        <v>0.79487179487179482</v>
      </c>
    </row>
    <row r="8" spans="1:3" s="11" customFormat="1" ht="19.899999999999999" customHeight="1">
      <c r="A8" s="12">
        <v>286092</v>
      </c>
      <c r="B8" s="13">
        <v>16</v>
      </c>
      <c r="C8" s="14">
        <f t="shared" si="0"/>
        <v>0.41025641025641024</v>
      </c>
    </row>
    <row r="9" spans="1:3" ht="19.899999999999999" customHeight="1">
      <c r="A9" s="12">
        <v>286104</v>
      </c>
      <c r="B9" s="13">
        <v>26</v>
      </c>
      <c r="C9" s="14">
        <f t="shared" si="0"/>
        <v>0.66666666666666663</v>
      </c>
    </row>
    <row r="10" spans="1:3" ht="19.899999999999999" customHeight="1">
      <c r="A10" s="12">
        <v>286110</v>
      </c>
      <c r="B10" s="13">
        <v>30</v>
      </c>
      <c r="C10" s="14">
        <f t="shared" si="0"/>
        <v>0.76923076923076927</v>
      </c>
    </row>
    <row r="11" spans="1:3" ht="19.899999999999999" customHeight="1">
      <c r="A11" s="12">
        <v>286112</v>
      </c>
      <c r="B11" s="13">
        <v>24</v>
      </c>
      <c r="C11" s="14">
        <f t="shared" si="0"/>
        <v>0.61538461538461542</v>
      </c>
    </row>
    <row r="12" spans="1:3" ht="19.899999999999999" customHeight="1">
      <c r="A12" s="8">
        <v>286113</v>
      </c>
      <c r="B12" s="9"/>
      <c r="C12" s="10" t="str">
        <f t="shared" si="0"/>
        <v/>
      </c>
    </row>
    <row r="13" spans="1:3" ht="19.899999999999999" customHeight="1">
      <c r="A13" s="12">
        <v>286119</v>
      </c>
      <c r="B13" s="13">
        <v>31</v>
      </c>
      <c r="C13" s="14">
        <f t="shared" si="0"/>
        <v>0.79487179487179482</v>
      </c>
    </row>
    <row r="14" spans="1:3" ht="19.899999999999999" customHeight="1">
      <c r="A14" s="12">
        <v>286126</v>
      </c>
      <c r="B14" s="13">
        <v>18</v>
      </c>
      <c r="C14" s="14">
        <f t="shared" si="0"/>
        <v>0.46153846153846156</v>
      </c>
    </row>
    <row r="15" spans="1:3" s="11" customFormat="1" ht="19.899999999999999" customHeight="1">
      <c r="A15" s="12">
        <v>286128</v>
      </c>
      <c r="B15" s="13">
        <v>26</v>
      </c>
      <c r="C15" s="14">
        <f t="shared" si="0"/>
        <v>0.66666666666666663</v>
      </c>
    </row>
    <row r="16" spans="1:3" ht="19.899999999999999" customHeight="1">
      <c r="A16" s="12">
        <v>286129</v>
      </c>
      <c r="B16" s="13">
        <v>30</v>
      </c>
      <c r="C16" s="14">
        <f t="shared" si="0"/>
        <v>0.76923076923076927</v>
      </c>
    </row>
    <row r="17" spans="1:3" ht="19.899999999999999" customHeight="1">
      <c r="A17" s="8">
        <v>286130</v>
      </c>
      <c r="B17" s="9"/>
      <c r="C17" s="10" t="str">
        <f t="shared" si="0"/>
        <v/>
      </c>
    </row>
    <row r="18" spans="1:3" s="11" customFormat="1" ht="19.899999999999999" customHeight="1">
      <c r="A18" s="12">
        <v>286131</v>
      </c>
      <c r="B18" s="13">
        <v>28</v>
      </c>
      <c r="C18" s="14">
        <f t="shared" si="0"/>
        <v>0.71794871794871795</v>
      </c>
    </row>
    <row r="19" spans="1:3" ht="19.899999999999999" customHeight="1">
      <c r="A19" s="12">
        <v>286132</v>
      </c>
      <c r="B19" s="13">
        <v>24</v>
      </c>
      <c r="C19" s="14">
        <f t="shared" si="0"/>
        <v>0.61538461538461542</v>
      </c>
    </row>
    <row r="20" spans="1:3" ht="19.899999999999999" customHeight="1">
      <c r="A20" s="12">
        <v>286136</v>
      </c>
      <c r="B20" s="13">
        <v>25</v>
      </c>
      <c r="C20" s="14">
        <f t="shared" si="0"/>
        <v>0.64102564102564108</v>
      </c>
    </row>
    <row r="21" spans="1:3" ht="19.899999999999999" customHeight="1">
      <c r="A21" s="12">
        <v>286141</v>
      </c>
      <c r="B21" s="13">
        <v>30</v>
      </c>
      <c r="C21" s="14">
        <f t="shared" si="0"/>
        <v>0.76923076923076927</v>
      </c>
    </row>
    <row r="22" spans="1:3" ht="19.899999999999999" customHeight="1">
      <c r="A22" s="8">
        <v>286774</v>
      </c>
      <c r="B22" s="9"/>
      <c r="C22" s="10" t="str">
        <f t="shared" si="0"/>
        <v/>
      </c>
    </row>
    <row r="23" spans="1:3" ht="19.899999999999999" customHeight="1">
      <c r="A23" s="12">
        <v>286876</v>
      </c>
      <c r="B23" s="13">
        <v>13</v>
      </c>
      <c r="C23" s="14">
        <f t="shared" si="0"/>
        <v>0.33333333333333331</v>
      </c>
    </row>
    <row r="24" spans="1:3" ht="19.899999999999999" customHeight="1">
      <c r="A24" s="12">
        <v>287633</v>
      </c>
      <c r="B24" s="13">
        <v>16</v>
      </c>
      <c r="C24" s="14">
        <f t="shared" si="0"/>
        <v>0.41025641025641024</v>
      </c>
    </row>
    <row r="25" spans="1:3" ht="19.899999999999999" customHeight="1">
      <c r="A25" s="12">
        <v>287635</v>
      </c>
      <c r="B25" s="13">
        <v>24</v>
      </c>
      <c r="C25" s="14">
        <f t="shared" si="0"/>
        <v>0.61538461538461542</v>
      </c>
    </row>
    <row r="26" spans="1:3" s="11" customFormat="1" ht="19.899999999999999" customHeight="1">
      <c r="A26" s="12">
        <v>287637</v>
      </c>
      <c r="B26" s="13">
        <v>21</v>
      </c>
      <c r="C26" s="14">
        <f t="shared" si="0"/>
        <v>0.53846153846153844</v>
      </c>
    </row>
    <row r="27" spans="1:3" ht="19.899999999999999" customHeight="1">
      <c r="A27" s="12">
        <v>287645</v>
      </c>
      <c r="B27" s="13">
        <v>19</v>
      </c>
      <c r="C27" s="14">
        <f t="shared" si="0"/>
        <v>0.48717948717948717</v>
      </c>
    </row>
    <row r="28" spans="1:3" ht="19.899999999999999" customHeight="1">
      <c r="A28" s="12">
        <v>289481</v>
      </c>
      <c r="B28" s="13">
        <v>18</v>
      </c>
      <c r="C28" s="14">
        <f t="shared" si="0"/>
        <v>0.46153846153846156</v>
      </c>
    </row>
    <row r="29" spans="1:3" ht="19.899999999999999" customHeight="1">
      <c r="A29" s="12">
        <v>289813</v>
      </c>
      <c r="B29" s="13">
        <v>30</v>
      </c>
      <c r="C29" s="14">
        <f t="shared" si="0"/>
        <v>0.76923076923076927</v>
      </c>
    </row>
    <row r="30" spans="1:3" ht="19.899999999999999" customHeight="1">
      <c r="A30" s="12">
        <v>289819</v>
      </c>
      <c r="B30" s="13">
        <v>32</v>
      </c>
      <c r="C30" s="14">
        <f t="shared" si="0"/>
        <v>0.82051282051282048</v>
      </c>
    </row>
    <row r="31" spans="1:3" ht="19.899999999999999" customHeight="1"/>
    <row r="32" spans="1:3" ht="19.899999999999999" customHeight="1"/>
  </sheetData>
  <sortState xmlns:xlrd2="http://schemas.microsoft.com/office/spreadsheetml/2017/richdata2" ref="A3:C30">
    <sortCondition ref="A3:A30"/>
  </sortState>
  <conditionalFormatting sqref="C3:C30">
    <cfRule type="dataBar" priority="31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{D7D8DA17-B234-4AE3-A4D6-DAD2BED68EFD}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D8DA17-B234-4AE3-A4D6-DAD2BED68EFD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C3:C30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3FA60-530A-4537-8BFA-25B091B8B26A}">
  <sheetPr>
    <tabColor theme="3" tint="0.59999389629810485"/>
  </sheetPr>
  <dimension ref="A1:J45"/>
  <sheetViews>
    <sheetView zoomScale="115" zoomScaleNormal="115" workbookViewId="0">
      <pane xSplit="1" ySplit="2" topLeftCell="B3" activePane="bottomRight" state="frozen"/>
      <selection activeCell="C16" sqref="C16"/>
      <selection pane="topRight" activeCell="C16" sqref="C16"/>
      <selection pane="bottomLeft" activeCell="C16" sqref="C16"/>
      <selection pane="bottomRight" activeCell="E3" sqref="E3"/>
    </sheetView>
  </sheetViews>
  <sheetFormatPr defaultColWidth="11.5703125" defaultRowHeight="12.75" outlineLevelCol="1"/>
  <cols>
    <col min="1" max="1" width="11.7109375" style="4" customWidth="1"/>
    <col min="2" max="2" width="5.7109375" style="4" hidden="1" customWidth="1" outlineLevel="1"/>
    <col min="3" max="4" width="12.7109375" style="4" hidden="1" customWidth="1" outlineLevel="1"/>
    <col min="5" max="5" width="12.7109375" style="4" customWidth="1" collapsed="1"/>
    <col min="6" max="7" width="12.7109375" style="4" customWidth="1"/>
    <col min="8" max="16384" width="11.5703125" style="4"/>
  </cols>
  <sheetData>
    <row r="1" spans="1:7" ht="65.099999999999994" customHeight="1" thickBot="1">
      <c r="A1" s="37" t="s">
        <v>20</v>
      </c>
      <c r="B1" s="44" t="s">
        <v>10</v>
      </c>
      <c r="C1" s="45" t="s">
        <v>19</v>
      </c>
      <c r="D1" s="21" t="s">
        <v>19</v>
      </c>
      <c r="E1" s="20" t="s">
        <v>12</v>
      </c>
      <c r="F1" s="21" t="s">
        <v>12</v>
      </c>
      <c r="G1" s="38" t="s">
        <v>22</v>
      </c>
    </row>
    <row r="2" spans="1:7" ht="30" customHeight="1" thickBot="1">
      <c r="A2" s="5" t="s">
        <v>2</v>
      </c>
      <c r="B2" s="46">
        <v>10</v>
      </c>
      <c r="C2" s="47">
        <v>14</v>
      </c>
      <c r="D2" s="48">
        <v>45325</v>
      </c>
      <c r="E2" s="25" t="s">
        <v>13</v>
      </c>
      <c r="F2" s="26">
        <f>D2</f>
        <v>45325</v>
      </c>
      <c r="G2" s="39">
        <v>45346</v>
      </c>
    </row>
    <row r="3" spans="1:7" ht="19.899999999999999" customHeight="1">
      <c r="A3" s="12">
        <v>268351</v>
      </c>
      <c r="B3" s="49"/>
      <c r="C3" s="50">
        <v>3</v>
      </c>
      <c r="D3" s="51">
        <f t="shared" ref="D3:D34" si="0">IF(ISBLANK(C3),"",C3/C$2)</f>
        <v>0.21428571428571427</v>
      </c>
      <c r="E3" s="35">
        <f t="shared" ref="E3:E34" si="1">IFERROR(D3*100+B3,"")</f>
        <v>21.428571428571427</v>
      </c>
      <c r="F3" s="36" t="str">
        <f t="shared" ref="F3:F32" si="2">IF(E3="","",IF(ROUND(E3,0)&gt;=91,"5.0",IF(ROUND(E3,0)&gt;=81,"4.5",IF(ROUND(E3,0)&gt;=71,"4.0",IF(ROUND(E3,0)&gt;=61,"3.5",IF(ROUND(E3,0)&gt;=51,"3.0","2.0"))))))</f>
        <v>2.0</v>
      </c>
      <c r="G3" s="40" t="s">
        <v>15</v>
      </c>
    </row>
    <row r="4" spans="1:7" ht="19.899999999999999" customHeight="1">
      <c r="A4" s="12">
        <v>281206</v>
      </c>
      <c r="B4" s="49"/>
      <c r="C4" s="50"/>
      <c r="D4" s="51" t="str">
        <f t="shared" si="0"/>
        <v/>
      </c>
      <c r="E4" s="35" t="str">
        <f t="shared" si="1"/>
        <v/>
      </c>
      <c r="F4" s="36" t="str">
        <f t="shared" si="2"/>
        <v/>
      </c>
      <c r="G4" s="40" t="s">
        <v>15</v>
      </c>
    </row>
    <row r="5" spans="1:7" ht="19.899999999999999" customHeight="1">
      <c r="A5" s="12">
        <v>282553</v>
      </c>
      <c r="B5" s="49"/>
      <c r="C5" s="50"/>
      <c r="D5" s="51" t="str">
        <f t="shared" si="0"/>
        <v/>
      </c>
      <c r="E5" s="35" t="str">
        <f t="shared" si="1"/>
        <v/>
      </c>
      <c r="F5" s="36" t="str">
        <f t="shared" si="2"/>
        <v/>
      </c>
      <c r="G5" s="40"/>
    </row>
    <row r="6" spans="1:7" ht="19.899999999999999" customHeight="1">
      <c r="A6" s="12">
        <v>286783</v>
      </c>
      <c r="B6" s="49"/>
      <c r="C6" s="50">
        <v>5</v>
      </c>
      <c r="D6" s="51">
        <f t="shared" si="0"/>
        <v>0.35714285714285715</v>
      </c>
      <c r="E6" s="35">
        <f t="shared" si="1"/>
        <v>35.714285714285715</v>
      </c>
      <c r="F6" s="36" t="str">
        <f t="shared" si="2"/>
        <v>2.0</v>
      </c>
      <c r="G6" s="40" t="s">
        <v>15</v>
      </c>
    </row>
    <row r="7" spans="1:7" ht="19.899999999999999" customHeight="1">
      <c r="A7" s="12">
        <v>291488</v>
      </c>
      <c r="B7" s="49"/>
      <c r="C7" s="50"/>
      <c r="D7" s="51" t="str">
        <f t="shared" si="0"/>
        <v/>
      </c>
      <c r="E7" s="35" t="str">
        <f t="shared" si="1"/>
        <v/>
      </c>
      <c r="F7" s="36" t="str">
        <f t="shared" si="2"/>
        <v/>
      </c>
      <c r="G7" s="40"/>
    </row>
    <row r="8" spans="1:7" ht="19.899999999999999" customHeight="1">
      <c r="A8" s="12">
        <v>291494</v>
      </c>
      <c r="B8" s="49"/>
      <c r="C8" s="50">
        <v>1</v>
      </c>
      <c r="D8" s="51">
        <f t="shared" si="0"/>
        <v>7.1428571428571425E-2</v>
      </c>
      <c r="E8" s="35">
        <f t="shared" si="1"/>
        <v>7.1428571428571423</v>
      </c>
      <c r="F8" s="36" t="str">
        <f t="shared" si="2"/>
        <v>2.0</v>
      </c>
      <c r="G8" s="40" t="s">
        <v>15</v>
      </c>
    </row>
    <row r="9" spans="1:7" ht="19.899999999999999" customHeight="1">
      <c r="A9" s="12">
        <v>291496</v>
      </c>
      <c r="B9" s="49"/>
      <c r="C9" s="50">
        <v>2</v>
      </c>
      <c r="D9" s="51">
        <f t="shared" si="0"/>
        <v>0.14285714285714285</v>
      </c>
      <c r="E9" s="35">
        <f t="shared" si="1"/>
        <v>14.285714285714285</v>
      </c>
      <c r="F9" s="36" t="str">
        <f t="shared" si="2"/>
        <v>2.0</v>
      </c>
      <c r="G9" s="40" t="s">
        <v>15</v>
      </c>
    </row>
    <row r="10" spans="1:7" ht="19.899999999999999" customHeight="1">
      <c r="A10" s="12">
        <v>291515</v>
      </c>
      <c r="B10" s="49">
        <v>1</v>
      </c>
      <c r="C10" s="50">
        <v>7</v>
      </c>
      <c r="D10" s="51">
        <f t="shared" si="0"/>
        <v>0.5</v>
      </c>
      <c r="E10" s="35">
        <f t="shared" si="1"/>
        <v>51</v>
      </c>
      <c r="F10" s="36" t="str">
        <f t="shared" si="2"/>
        <v>3.0</v>
      </c>
      <c r="G10" s="40"/>
    </row>
    <row r="11" spans="1:7" ht="19.899999999999999" customHeight="1">
      <c r="A11" s="12">
        <v>291520</v>
      </c>
      <c r="B11" s="49"/>
      <c r="C11" s="50"/>
      <c r="D11" s="51" t="str">
        <f t="shared" si="0"/>
        <v/>
      </c>
      <c r="E11" s="35" t="str">
        <f t="shared" si="1"/>
        <v/>
      </c>
      <c r="F11" s="36" t="str">
        <f t="shared" si="2"/>
        <v/>
      </c>
      <c r="G11" s="40"/>
    </row>
    <row r="12" spans="1:7" ht="19.899999999999999" customHeight="1">
      <c r="A12" s="12">
        <v>291522</v>
      </c>
      <c r="B12" s="49"/>
      <c r="C12" s="50">
        <v>5</v>
      </c>
      <c r="D12" s="51">
        <f t="shared" si="0"/>
        <v>0.35714285714285715</v>
      </c>
      <c r="E12" s="35">
        <f t="shared" si="1"/>
        <v>35.714285714285715</v>
      </c>
      <c r="F12" s="36" t="str">
        <f t="shared" si="2"/>
        <v>2.0</v>
      </c>
      <c r="G12" s="40" t="s">
        <v>15</v>
      </c>
    </row>
    <row r="13" spans="1:7" ht="19.899999999999999" customHeight="1">
      <c r="A13" s="12">
        <v>291524</v>
      </c>
      <c r="B13" s="49"/>
      <c r="C13" s="50">
        <v>5</v>
      </c>
      <c r="D13" s="51">
        <f t="shared" si="0"/>
        <v>0.35714285714285715</v>
      </c>
      <c r="E13" s="35">
        <f t="shared" si="1"/>
        <v>35.714285714285715</v>
      </c>
      <c r="F13" s="36" t="str">
        <f t="shared" si="2"/>
        <v>2.0</v>
      </c>
      <c r="G13" s="40" t="s">
        <v>15</v>
      </c>
    </row>
    <row r="14" spans="1:7" ht="19.899999999999999" customHeight="1">
      <c r="A14" s="12">
        <v>291534</v>
      </c>
      <c r="B14" s="49"/>
      <c r="C14" s="50">
        <v>4</v>
      </c>
      <c r="D14" s="51">
        <f t="shared" si="0"/>
        <v>0.2857142857142857</v>
      </c>
      <c r="E14" s="35">
        <f t="shared" si="1"/>
        <v>28.571428571428569</v>
      </c>
      <c r="F14" s="36" t="str">
        <f t="shared" si="2"/>
        <v>2.0</v>
      </c>
      <c r="G14" s="40" t="s">
        <v>15</v>
      </c>
    </row>
    <row r="15" spans="1:7" ht="19.899999999999999" customHeight="1">
      <c r="A15" s="12">
        <v>291542</v>
      </c>
      <c r="B15" s="49"/>
      <c r="C15" s="50">
        <v>5</v>
      </c>
      <c r="D15" s="51">
        <f t="shared" si="0"/>
        <v>0.35714285714285715</v>
      </c>
      <c r="E15" s="35">
        <f t="shared" si="1"/>
        <v>35.714285714285715</v>
      </c>
      <c r="F15" s="36" t="str">
        <f t="shared" si="2"/>
        <v>2.0</v>
      </c>
      <c r="G15" s="40" t="s">
        <v>15</v>
      </c>
    </row>
    <row r="16" spans="1:7" ht="19.899999999999999" customHeight="1">
      <c r="A16" s="12">
        <v>291545</v>
      </c>
      <c r="B16" s="49"/>
      <c r="C16" s="50">
        <v>4</v>
      </c>
      <c r="D16" s="51">
        <f t="shared" si="0"/>
        <v>0.2857142857142857</v>
      </c>
      <c r="E16" s="35">
        <f t="shared" si="1"/>
        <v>28.571428571428569</v>
      </c>
      <c r="F16" s="36" t="str">
        <f t="shared" si="2"/>
        <v>2.0</v>
      </c>
      <c r="G16" s="40" t="s">
        <v>24</v>
      </c>
    </row>
    <row r="17" spans="1:7" ht="19.899999999999999" customHeight="1">
      <c r="A17" s="12">
        <v>291558</v>
      </c>
      <c r="B17" s="49"/>
      <c r="C17" s="50"/>
      <c r="D17" s="51" t="str">
        <f t="shared" si="0"/>
        <v/>
      </c>
      <c r="E17" s="35" t="str">
        <f t="shared" si="1"/>
        <v/>
      </c>
      <c r="F17" s="36" t="str">
        <f t="shared" si="2"/>
        <v/>
      </c>
      <c r="G17" s="40"/>
    </row>
    <row r="18" spans="1:7" ht="19.899999999999999" customHeight="1">
      <c r="A18" s="12">
        <v>291561</v>
      </c>
      <c r="B18" s="49"/>
      <c r="C18" s="50">
        <v>1</v>
      </c>
      <c r="D18" s="51">
        <f t="shared" si="0"/>
        <v>7.1428571428571425E-2</v>
      </c>
      <c r="E18" s="35">
        <f t="shared" si="1"/>
        <v>7.1428571428571423</v>
      </c>
      <c r="F18" s="36" t="str">
        <f t="shared" si="2"/>
        <v>2.0</v>
      </c>
      <c r="G18" s="40" t="s">
        <v>15</v>
      </c>
    </row>
    <row r="19" spans="1:7" ht="19.899999999999999" customHeight="1">
      <c r="A19" s="12">
        <v>291567</v>
      </c>
      <c r="B19" s="49">
        <v>1</v>
      </c>
      <c r="C19" s="50">
        <v>7</v>
      </c>
      <c r="D19" s="51">
        <f t="shared" si="0"/>
        <v>0.5</v>
      </c>
      <c r="E19" s="35">
        <f t="shared" si="1"/>
        <v>51</v>
      </c>
      <c r="F19" s="36" t="str">
        <f t="shared" si="2"/>
        <v>3.0</v>
      </c>
      <c r="G19" s="40"/>
    </row>
    <row r="20" spans="1:7" ht="19.899999999999999" customHeight="1">
      <c r="A20" s="12">
        <v>291568</v>
      </c>
      <c r="B20" s="49"/>
      <c r="C20" s="50">
        <v>4</v>
      </c>
      <c r="D20" s="51">
        <f t="shared" si="0"/>
        <v>0.2857142857142857</v>
      </c>
      <c r="E20" s="35">
        <f t="shared" si="1"/>
        <v>28.571428571428569</v>
      </c>
      <c r="F20" s="36" t="str">
        <f t="shared" si="2"/>
        <v>2.0</v>
      </c>
      <c r="G20" s="40" t="s">
        <v>15</v>
      </c>
    </row>
    <row r="21" spans="1:7" ht="19.899999999999999" customHeight="1">
      <c r="A21" s="12">
        <v>291570</v>
      </c>
      <c r="B21" s="49"/>
      <c r="C21" s="50"/>
      <c r="D21" s="51" t="str">
        <f t="shared" si="0"/>
        <v/>
      </c>
      <c r="E21" s="35" t="str">
        <f t="shared" si="1"/>
        <v/>
      </c>
      <c r="F21" s="36" t="str">
        <f t="shared" si="2"/>
        <v/>
      </c>
      <c r="G21" s="40"/>
    </row>
    <row r="22" spans="1:7" ht="19.899999999999999" customHeight="1">
      <c r="A22" s="12">
        <v>291576</v>
      </c>
      <c r="B22" s="49"/>
      <c r="C22" s="50"/>
      <c r="D22" s="51" t="str">
        <f t="shared" si="0"/>
        <v/>
      </c>
      <c r="E22" s="35" t="str">
        <f t="shared" si="1"/>
        <v/>
      </c>
      <c r="F22" s="36" t="str">
        <f t="shared" si="2"/>
        <v/>
      </c>
      <c r="G22" s="40"/>
    </row>
    <row r="23" spans="1:7" ht="19.899999999999999" customHeight="1">
      <c r="A23" s="12">
        <v>291583</v>
      </c>
      <c r="B23" s="49"/>
      <c r="C23" s="50">
        <v>9</v>
      </c>
      <c r="D23" s="51">
        <f t="shared" si="0"/>
        <v>0.6428571428571429</v>
      </c>
      <c r="E23" s="35">
        <f t="shared" si="1"/>
        <v>64.285714285714292</v>
      </c>
      <c r="F23" s="36" t="str">
        <f t="shared" si="2"/>
        <v>3.5</v>
      </c>
      <c r="G23" s="40"/>
    </row>
    <row r="24" spans="1:7" ht="19.899999999999999" customHeight="1">
      <c r="A24" s="12">
        <v>291589</v>
      </c>
      <c r="B24" s="49"/>
      <c r="C24" s="50"/>
      <c r="D24" s="51" t="str">
        <f t="shared" si="0"/>
        <v/>
      </c>
      <c r="E24" s="35" t="str">
        <f t="shared" si="1"/>
        <v/>
      </c>
      <c r="F24" s="36" t="str">
        <f t="shared" si="2"/>
        <v/>
      </c>
      <c r="G24" s="40"/>
    </row>
    <row r="25" spans="1:7" ht="19.899999999999999" customHeight="1">
      <c r="A25" s="12">
        <v>291590</v>
      </c>
      <c r="B25" s="49"/>
      <c r="C25" s="50"/>
      <c r="D25" s="51" t="str">
        <f t="shared" si="0"/>
        <v/>
      </c>
      <c r="E25" s="35" t="str">
        <f t="shared" si="1"/>
        <v/>
      </c>
      <c r="F25" s="36" t="str">
        <f t="shared" si="2"/>
        <v/>
      </c>
      <c r="G25" s="40"/>
    </row>
    <row r="26" spans="1:7" ht="19.899999999999999" customHeight="1">
      <c r="A26" s="12">
        <v>291593</v>
      </c>
      <c r="B26" s="49"/>
      <c r="C26" s="50"/>
      <c r="D26" s="51" t="str">
        <f t="shared" si="0"/>
        <v/>
      </c>
      <c r="E26" s="35" t="str">
        <f t="shared" si="1"/>
        <v/>
      </c>
      <c r="F26" s="36" t="str">
        <f t="shared" si="2"/>
        <v/>
      </c>
      <c r="G26" s="40" t="s">
        <v>15</v>
      </c>
    </row>
    <row r="27" spans="1:7" ht="19.899999999999999" customHeight="1">
      <c r="A27" s="12">
        <v>291600</v>
      </c>
      <c r="B27" s="49"/>
      <c r="C27" s="50">
        <v>12</v>
      </c>
      <c r="D27" s="51">
        <f t="shared" si="0"/>
        <v>0.8571428571428571</v>
      </c>
      <c r="E27" s="35">
        <f t="shared" si="1"/>
        <v>85.714285714285708</v>
      </c>
      <c r="F27" s="36" t="str">
        <f t="shared" si="2"/>
        <v>4.5</v>
      </c>
      <c r="G27" s="40"/>
    </row>
    <row r="28" spans="1:7" ht="19.5" customHeight="1">
      <c r="A28" s="12">
        <v>291602</v>
      </c>
      <c r="B28" s="49"/>
      <c r="C28" s="50"/>
      <c r="D28" s="51" t="str">
        <f t="shared" si="0"/>
        <v/>
      </c>
      <c r="E28" s="35" t="str">
        <f t="shared" si="1"/>
        <v/>
      </c>
      <c r="F28" s="36" t="str">
        <f t="shared" si="2"/>
        <v/>
      </c>
      <c r="G28" s="40"/>
    </row>
    <row r="29" spans="1:7" ht="19.899999999999999" customHeight="1">
      <c r="A29" s="12">
        <v>291607</v>
      </c>
      <c r="B29" s="49"/>
      <c r="C29" s="50">
        <v>5</v>
      </c>
      <c r="D29" s="51">
        <f t="shared" si="0"/>
        <v>0.35714285714285715</v>
      </c>
      <c r="E29" s="35">
        <f t="shared" si="1"/>
        <v>35.714285714285715</v>
      </c>
      <c r="F29" s="36" t="str">
        <f t="shared" si="2"/>
        <v>2.0</v>
      </c>
      <c r="G29" s="40" t="s">
        <v>15</v>
      </c>
    </row>
    <row r="30" spans="1:7" ht="19.5" customHeight="1">
      <c r="A30" s="12">
        <v>294701</v>
      </c>
      <c r="B30" s="49">
        <v>2</v>
      </c>
      <c r="C30" s="50">
        <v>11</v>
      </c>
      <c r="D30" s="51">
        <f t="shared" si="0"/>
        <v>0.7857142857142857</v>
      </c>
      <c r="E30" s="35">
        <f t="shared" si="1"/>
        <v>80.571428571428569</v>
      </c>
      <c r="F30" s="36" t="str">
        <f t="shared" si="2"/>
        <v>4.5</v>
      </c>
      <c r="G30" s="40"/>
    </row>
    <row r="31" spans="1:7" ht="19.899999999999999" customHeight="1">
      <c r="A31" s="12">
        <v>295456</v>
      </c>
      <c r="B31" s="49"/>
      <c r="C31" s="50">
        <v>16</v>
      </c>
      <c r="D31" s="51">
        <f t="shared" si="0"/>
        <v>1.1428571428571428</v>
      </c>
      <c r="E31" s="35">
        <f t="shared" si="1"/>
        <v>114.28571428571428</v>
      </c>
      <c r="F31" s="36" t="str">
        <f t="shared" si="2"/>
        <v>5.0</v>
      </c>
      <c r="G31" s="40"/>
    </row>
    <row r="32" spans="1:7" ht="19.5" customHeight="1">
      <c r="A32" s="12">
        <v>295460</v>
      </c>
      <c r="B32" s="49"/>
      <c r="C32" s="50"/>
      <c r="D32" s="51" t="str">
        <f t="shared" si="0"/>
        <v/>
      </c>
      <c r="E32" s="35" t="str">
        <f t="shared" si="1"/>
        <v/>
      </c>
      <c r="F32" s="36" t="str">
        <f t="shared" si="2"/>
        <v/>
      </c>
      <c r="G32" s="40"/>
    </row>
    <row r="33" spans="1:10" ht="19.899999999999999" customHeight="1">
      <c r="A33" s="12">
        <v>295466</v>
      </c>
      <c r="B33" s="49"/>
      <c r="C33" s="50"/>
      <c r="D33" s="51" t="str">
        <f t="shared" si="0"/>
        <v/>
      </c>
      <c r="E33" s="35" t="str">
        <f t="shared" si="1"/>
        <v/>
      </c>
      <c r="F33" s="36" t="s">
        <v>15</v>
      </c>
      <c r="G33" s="40"/>
    </row>
    <row r="34" spans="1:10" ht="19.5" customHeight="1">
      <c r="A34" s="12">
        <v>295469</v>
      </c>
      <c r="B34" s="49"/>
      <c r="C34" s="50">
        <v>1</v>
      </c>
      <c r="D34" s="51">
        <f t="shared" si="0"/>
        <v>7.1428571428571425E-2</v>
      </c>
      <c r="E34" s="35">
        <f t="shared" si="1"/>
        <v>7.1428571428571423</v>
      </c>
      <c r="F34" s="36" t="str">
        <f>IF(E34="","",IF(ROUND(E34,0)&gt;=91,"5.0",IF(ROUND(E34,0)&gt;=81,"4.5",IF(ROUND(E34,0)&gt;=71,"4.0",IF(ROUND(E34,0)&gt;=61,"3.5",IF(ROUND(E34,0)&gt;=51,"3.0","2.0"))))))</f>
        <v>2.0</v>
      </c>
      <c r="G34" s="40" t="s">
        <v>15</v>
      </c>
    </row>
    <row r="35" spans="1:10" ht="25.15" customHeight="1"/>
    <row r="36" spans="1:10" ht="99.95" customHeight="1" thickBot="1"/>
    <row r="37" spans="1:10" ht="19.899999999999999" customHeight="1">
      <c r="B37" s="42"/>
      <c r="C37" s="42"/>
      <c r="D37" s="42"/>
      <c r="E37" s="52" t="s">
        <v>14</v>
      </c>
      <c r="F37" s="52">
        <f t="shared" ref="F37:F42" si="3">COUNTIF(F$3:F$34,E37)</f>
        <v>1</v>
      </c>
      <c r="G37" s="52">
        <f>COUNTIF(G$3:G$34,E37)</f>
        <v>0</v>
      </c>
    </row>
    <row r="38" spans="1:10" ht="19.899999999999999" customHeight="1">
      <c r="B38" s="42"/>
      <c r="C38" s="42"/>
      <c r="D38" s="42"/>
      <c r="E38" s="53" t="s">
        <v>27</v>
      </c>
      <c r="F38" s="53">
        <f t="shared" si="3"/>
        <v>2</v>
      </c>
      <c r="G38" s="53">
        <f t="shared" ref="G38:G42" si="4">COUNTIF(G$3:G$34,E38)</f>
        <v>0</v>
      </c>
    </row>
    <row r="39" spans="1:10" ht="19.899999999999999" customHeight="1">
      <c r="B39" s="42"/>
      <c r="C39" s="42"/>
      <c r="D39" s="42"/>
      <c r="E39" s="53" t="s">
        <v>25</v>
      </c>
      <c r="F39" s="53">
        <f t="shared" si="3"/>
        <v>0</v>
      </c>
      <c r="G39" s="53">
        <f t="shared" si="4"/>
        <v>0</v>
      </c>
    </row>
    <row r="40" spans="1:10" ht="19.899999999999999" customHeight="1">
      <c r="B40" s="42"/>
      <c r="C40" s="42"/>
      <c r="D40" s="42"/>
      <c r="E40" s="53" t="s">
        <v>24</v>
      </c>
      <c r="F40" s="53">
        <f t="shared" si="3"/>
        <v>1</v>
      </c>
      <c r="G40" s="53">
        <f t="shared" si="4"/>
        <v>1</v>
      </c>
    </row>
    <row r="41" spans="1:10" ht="19.899999999999999" customHeight="1">
      <c r="B41" s="42"/>
      <c r="C41" s="42"/>
      <c r="D41" s="42"/>
      <c r="E41" s="53" t="s">
        <v>15</v>
      </c>
      <c r="F41" s="53">
        <f t="shared" si="3"/>
        <v>3</v>
      </c>
      <c r="G41" s="53">
        <f t="shared" si="4"/>
        <v>14</v>
      </c>
    </row>
    <row r="42" spans="1:10" ht="19.899999999999999" customHeight="1" thickBot="1">
      <c r="B42" s="42"/>
      <c r="C42" s="42"/>
      <c r="D42" s="42"/>
      <c r="E42" s="54" t="s">
        <v>23</v>
      </c>
      <c r="F42" s="54">
        <f t="shared" si="3"/>
        <v>13</v>
      </c>
      <c r="G42" s="54">
        <f t="shared" si="4"/>
        <v>0</v>
      </c>
    </row>
    <row r="43" spans="1:10" ht="19.899999999999999" customHeight="1">
      <c r="B43" s="42"/>
      <c r="C43" s="42"/>
      <c r="D43" s="42"/>
      <c r="E43" s="55" t="s">
        <v>28</v>
      </c>
      <c r="F43" s="56">
        <f>SUM(F37:F42)</f>
        <v>20</v>
      </c>
      <c r="G43" s="56">
        <f>SUM(G37:G42)</f>
        <v>15</v>
      </c>
    </row>
    <row r="44" spans="1:10" ht="15">
      <c r="B44" s="42"/>
      <c r="C44" s="42"/>
      <c r="D44" s="42"/>
      <c r="E44" s="42"/>
      <c r="F44" s="43"/>
      <c r="H44" s="43"/>
      <c r="J44" s="42"/>
    </row>
    <row r="45" spans="1:10" ht="15">
      <c r="B45" s="42"/>
      <c r="C45" s="42"/>
      <c r="D45" s="42"/>
      <c r="E45" s="42"/>
      <c r="F45" s="43"/>
      <c r="H45" s="43"/>
      <c r="J45" s="42"/>
    </row>
  </sheetData>
  <sortState xmlns:xlrd2="http://schemas.microsoft.com/office/spreadsheetml/2017/richdata2" ref="A3:G34">
    <sortCondition ref="A2:A34"/>
  </sortState>
  <conditionalFormatting sqref="B3:B34">
    <cfRule type="cellIs" dxfId="87" priority="19" operator="lessThan">
      <formula>0</formula>
    </cfRule>
    <cfRule type="cellIs" dxfId="86" priority="20" operator="greaterThan">
      <formula>0</formula>
    </cfRule>
  </conditionalFormatting>
  <conditionalFormatting sqref="D3:D34">
    <cfRule type="dataBar" priority="17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{16368509-9704-4FE7-B6C0-F05651F198D9}</x14:id>
        </ext>
      </extLst>
    </cfRule>
  </conditionalFormatting>
  <conditionalFormatting sqref="F3:G34">
    <cfRule type="cellIs" dxfId="85" priority="14" stopIfTrue="1" operator="equal">
      <formula>"3.5"</formula>
    </cfRule>
  </conditionalFormatting>
  <conditionalFormatting sqref="F3:G34">
    <cfRule type="cellIs" dxfId="84" priority="11" stopIfTrue="1" operator="equal">
      <formula>"5.0"</formula>
    </cfRule>
    <cfRule type="cellIs" dxfId="83" priority="12" stopIfTrue="1" operator="equal">
      <formula>"4.5"</formula>
    </cfRule>
    <cfRule type="cellIs" dxfId="82" priority="13" stopIfTrue="1" operator="equal">
      <formula>"4.0"</formula>
    </cfRule>
    <cfRule type="cellIs" dxfId="81" priority="15" stopIfTrue="1" operator="equal">
      <formula>"3.0"</formula>
    </cfRule>
    <cfRule type="cellIs" dxfId="80" priority="16" stopIfTrue="1" operator="equal">
      <formula>"2.0"</formula>
    </cfRule>
  </conditionalFormatting>
  <conditionalFormatting sqref="E3:E34">
    <cfRule type="dataBar" priority="10">
      <dataBar>
        <cfvo type="num" val="0"/>
        <cfvo type="num" val="100"/>
        <color theme="9" tint="0.39997558519241921"/>
      </dataBar>
      <extLst>
        <ext xmlns:x14="http://schemas.microsoft.com/office/spreadsheetml/2009/9/main" uri="{B025F937-C7B1-47D3-B67F-A62EFF666E3E}">
          <x14:id>{7EE5F592-8878-40C1-A063-23964C6D33AE}</x14:id>
        </ext>
      </extLst>
    </cfRule>
  </conditionalFormatting>
  <conditionalFormatting sqref="E37:E42">
    <cfRule type="cellIs" dxfId="79" priority="7" stopIfTrue="1" operator="equal">
      <formula>"3.5"</formula>
    </cfRule>
  </conditionalFormatting>
  <conditionalFormatting sqref="E37:E42">
    <cfRule type="cellIs" dxfId="78" priority="4" stopIfTrue="1" operator="equal">
      <formula>"5.0"</formula>
    </cfRule>
    <cfRule type="cellIs" dxfId="77" priority="5" stopIfTrue="1" operator="equal">
      <formula>"4.5"</formula>
    </cfRule>
    <cfRule type="cellIs" dxfId="76" priority="6" stopIfTrue="1" operator="equal">
      <formula>"4.0"</formula>
    </cfRule>
    <cfRule type="cellIs" dxfId="75" priority="8" stopIfTrue="1" operator="equal">
      <formula>"3.0"</formula>
    </cfRule>
    <cfRule type="cellIs" dxfId="74" priority="9" stopIfTrue="1" operator="equal">
      <formula>"2.0"</formula>
    </cfRule>
  </conditionalFormatting>
  <conditionalFormatting sqref="F37:F43">
    <cfRule type="dataBar" priority="3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{A3575A23-F5C6-4410-946B-5C4F4E6091F6}</x14:id>
        </ext>
      </extLst>
    </cfRule>
  </conditionalFormatting>
  <conditionalFormatting sqref="G37:G43">
    <cfRule type="dataBar" priority="2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{99A9E2A3-7F06-444D-B86E-3C80C2FB2647}</x14:id>
        </ext>
      </extLst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368509-9704-4FE7-B6C0-F05651F198D9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D3:D34</xm:sqref>
        </x14:conditionalFormatting>
        <x14:conditionalFormatting xmlns:xm="http://schemas.microsoft.com/office/excel/2006/main">
          <x14:cfRule type="dataBar" id="{7EE5F592-8878-40C1-A063-23964C6D33AE}">
            <x14:dataBar minLength="0" maxLength="100" border="1" direction="leftToRight">
              <x14:cfvo type="num">
                <xm:f>0</xm:f>
              </x14:cfvo>
              <x14:cfvo type="num">
                <xm:f>100</xm:f>
              </x14:cfvo>
              <x14:borderColor theme="9" tint="-0.249977111117893"/>
              <x14:negativeFillColor rgb="FFFF0000"/>
              <x14:axisColor rgb="FF000000"/>
            </x14:dataBar>
          </x14:cfRule>
          <xm:sqref>E3:E34</xm:sqref>
        </x14:conditionalFormatting>
        <x14:conditionalFormatting xmlns:xm="http://schemas.microsoft.com/office/excel/2006/main">
          <x14:cfRule type="dataBar" id="{A3575A23-F5C6-4410-946B-5C4F4E6091F6}">
            <x14:dataBar minLength="0" maxLength="100" border="1" negativeBarBorderColorSameAsPositive="0">
              <x14:cfvo type="autoMin"/>
              <x14:cfvo type="autoMax"/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F37:F43</xm:sqref>
        </x14:conditionalFormatting>
        <x14:conditionalFormatting xmlns:xm="http://schemas.microsoft.com/office/excel/2006/main">
          <x14:cfRule type="dataBar" id="{99A9E2A3-7F06-444D-B86E-3C80C2FB2647}">
            <x14:dataBar minLength="0" maxLength="100" border="1" negativeBarBorderColorSameAsPositive="0">
              <x14:cfvo type="autoMin"/>
              <x14:cfvo type="autoMax"/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G37:G43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56118-FD4A-4A36-B99C-70F8A061C76C}">
  <sheetPr>
    <tabColor theme="3" tint="0.59999389629810485"/>
  </sheetPr>
  <dimension ref="A1:I47"/>
  <sheetViews>
    <sheetView zoomScale="115" zoomScaleNormal="115" workbookViewId="0">
      <pane xSplit="1" ySplit="2" topLeftCell="B3" activePane="bottomRight" state="frozen"/>
      <selection activeCell="C16" sqref="C16"/>
      <selection pane="topRight" activeCell="C16" sqref="C16"/>
      <selection pane="bottomLeft" activeCell="C16" sqref="C16"/>
      <selection pane="bottomRight" activeCell="E3" sqref="E3"/>
    </sheetView>
  </sheetViews>
  <sheetFormatPr defaultColWidth="11.5703125" defaultRowHeight="12.75" outlineLevelCol="1"/>
  <cols>
    <col min="1" max="1" width="11.7109375" style="4" customWidth="1"/>
    <col min="2" max="2" width="5.7109375" style="4" hidden="1" customWidth="1" outlineLevel="1"/>
    <col min="3" max="4" width="12.7109375" style="4" hidden="1" customWidth="1" outlineLevel="1"/>
    <col min="5" max="5" width="12.7109375" style="4" customWidth="1" collapsed="1"/>
    <col min="6" max="7" width="12.7109375" style="4" customWidth="1"/>
    <col min="8" max="16384" width="11.5703125" style="4"/>
  </cols>
  <sheetData>
    <row r="1" spans="1:7" ht="65.099999999999994" customHeight="1" thickBot="1">
      <c r="A1" s="37" t="s">
        <v>21</v>
      </c>
      <c r="B1" s="44" t="s">
        <v>10</v>
      </c>
      <c r="C1" s="45" t="s">
        <v>19</v>
      </c>
      <c r="D1" s="21" t="s">
        <v>19</v>
      </c>
      <c r="E1" s="20" t="s">
        <v>12</v>
      </c>
      <c r="F1" s="21" t="s">
        <v>12</v>
      </c>
      <c r="G1" s="38" t="s">
        <v>22</v>
      </c>
    </row>
    <row r="2" spans="1:7" ht="30" customHeight="1" thickBot="1">
      <c r="A2" s="5" t="s">
        <v>2</v>
      </c>
      <c r="B2" s="46">
        <v>10</v>
      </c>
      <c r="C2" s="47">
        <v>14</v>
      </c>
      <c r="D2" s="48">
        <v>45325</v>
      </c>
      <c r="E2" s="25" t="s">
        <v>13</v>
      </c>
      <c r="F2" s="26">
        <f>D2</f>
        <v>45325</v>
      </c>
      <c r="G2" s="39">
        <v>45346</v>
      </c>
    </row>
    <row r="3" spans="1:7" ht="19.899999999999999" customHeight="1">
      <c r="A3" s="12">
        <v>252052</v>
      </c>
      <c r="B3" s="49"/>
      <c r="C3" s="50">
        <v>4</v>
      </c>
      <c r="D3" s="51">
        <f t="shared" ref="D3:D36" si="0">IF(ISBLANK(C3),"",C3/C$2)</f>
        <v>0.2857142857142857</v>
      </c>
      <c r="E3" s="35">
        <f t="shared" ref="E3:E36" si="1">IFERROR(D3*100+B3,"")</f>
        <v>28.571428571428569</v>
      </c>
      <c r="F3" s="36" t="str">
        <f t="shared" ref="F3:F15" si="2">IF(E3="","",IF(ROUND(E3,0)&gt;=91,"5.0",IF(ROUND(E3,0)&gt;=81,"4.5",IF(ROUND(E3,0)&gt;=71,"4.0",IF(ROUND(E3,0)&gt;=61,"3.5",IF(ROUND(E3,0)&gt;=51,"3.0","2.0"))))))</f>
        <v>2.0</v>
      </c>
      <c r="G3" s="40" t="s">
        <v>15</v>
      </c>
    </row>
    <row r="4" spans="1:7" ht="19.899999999999999" customHeight="1">
      <c r="A4" s="12">
        <v>282889</v>
      </c>
      <c r="B4" s="49"/>
      <c r="C4" s="50">
        <v>3</v>
      </c>
      <c r="D4" s="51">
        <f t="shared" si="0"/>
        <v>0.21428571428571427</v>
      </c>
      <c r="E4" s="35">
        <f t="shared" si="1"/>
        <v>21.428571428571427</v>
      </c>
      <c r="F4" s="36" t="str">
        <f t="shared" si="2"/>
        <v>2.0</v>
      </c>
      <c r="G4" s="40" t="s">
        <v>15</v>
      </c>
    </row>
    <row r="5" spans="1:7" ht="19.899999999999999" customHeight="1">
      <c r="A5" s="12">
        <v>283632</v>
      </c>
      <c r="B5" s="49"/>
      <c r="C5" s="50"/>
      <c r="D5" s="51" t="str">
        <f t="shared" si="0"/>
        <v/>
      </c>
      <c r="E5" s="35" t="str">
        <f t="shared" si="1"/>
        <v/>
      </c>
      <c r="F5" s="36" t="str">
        <f t="shared" si="2"/>
        <v/>
      </c>
      <c r="G5" s="40"/>
    </row>
    <row r="6" spans="1:7" ht="19.899999999999999" customHeight="1">
      <c r="A6" s="12">
        <v>286634</v>
      </c>
      <c r="B6" s="49"/>
      <c r="C6" s="50">
        <v>0</v>
      </c>
      <c r="D6" s="51">
        <f t="shared" si="0"/>
        <v>0</v>
      </c>
      <c r="E6" s="35">
        <f t="shared" si="1"/>
        <v>0</v>
      </c>
      <c r="F6" s="36" t="str">
        <f t="shared" si="2"/>
        <v>2.0</v>
      </c>
      <c r="G6" s="40" t="s">
        <v>23</v>
      </c>
    </row>
    <row r="7" spans="1:7" ht="19.899999999999999" customHeight="1">
      <c r="A7" s="12">
        <v>289996</v>
      </c>
      <c r="B7" s="49"/>
      <c r="C7" s="50">
        <v>1</v>
      </c>
      <c r="D7" s="51">
        <f t="shared" si="0"/>
        <v>7.1428571428571425E-2</v>
      </c>
      <c r="E7" s="35">
        <f t="shared" si="1"/>
        <v>7.1428571428571423</v>
      </c>
      <c r="F7" s="36" t="str">
        <f t="shared" si="2"/>
        <v>2.0</v>
      </c>
      <c r="G7" s="40" t="s">
        <v>24</v>
      </c>
    </row>
    <row r="8" spans="1:7" ht="19.899999999999999" customHeight="1">
      <c r="A8" s="12">
        <v>291537</v>
      </c>
      <c r="B8" s="49"/>
      <c r="C8" s="50"/>
      <c r="D8" s="51" t="str">
        <f t="shared" si="0"/>
        <v/>
      </c>
      <c r="E8" s="35" t="str">
        <f t="shared" si="1"/>
        <v/>
      </c>
      <c r="F8" s="36" t="str">
        <f t="shared" si="2"/>
        <v/>
      </c>
      <c r="G8" s="40"/>
    </row>
    <row r="9" spans="1:7" ht="19.899999999999999" customHeight="1">
      <c r="A9" s="12">
        <v>291805</v>
      </c>
      <c r="B9" s="49"/>
      <c r="C9" s="50">
        <v>9</v>
      </c>
      <c r="D9" s="51">
        <f t="shared" si="0"/>
        <v>0.6428571428571429</v>
      </c>
      <c r="E9" s="35">
        <f t="shared" si="1"/>
        <v>64.285714285714292</v>
      </c>
      <c r="F9" s="36" t="str">
        <f t="shared" si="2"/>
        <v>3.5</v>
      </c>
      <c r="G9" s="40"/>
    </row>
    <row r="10" spans="1:7" ht="19.899999999999999" customHeight="1">
      <c r="A10" s="12">
        <v>291806</v>
      </c>
      <c r="B10" s="49"/>
      <c r="C10" s="50">
        <v>4</v>
      </c>
      <c r="D10" s="51">
        <f t="shared" si="0"/>
        <v>0.2857142857142857</v>
      </c>
      <c r="E10" s="35">
        <f t="shared" si="1"/>
        <v>28.571428571428569</v>
      </c>
      <c r="F10" s="36" t="str">
        <f t="shared" si="2"/>
        <v>2.0</v>
      </c>
      <c r="G10" s="40" t="s">
        <v>15</v>
      </c>
    </row>
    <row r="11" spans="1:7" ht="19.899999999999999" customHeight="1">
      <c r="A11" s="12">
        <v>291811</v>
      </c>
      <c r="B11" s="49"/>
      <c r="C11" s="50"/>
      <c r="D11" s="51" t="str">
        <f t="shared" si="0"/>
        <v/>
      </c>
      <c r="E11" s="35" t="str">
        <f t="shared" si="1"/>
        <v/>
      </c>
      <c r="F11" s="36" t="str">
        <f t="shared" si="2"/>
        <v/>
      </c>
      <c r="G11" s="40"/>
    </row>
    <row r="12" spans="1:7" ht="19.899999999999999" customHeight="1">
      <c r="A12" s="12">
        <v>291814</v>
      </c>
      <c r="B12" s="49"/>
      <c r="C12" s="50">
        <v>6</v>
      </c>
      <c r="D12" s="51">
        <f t="shared" si="0"/>
        <v>0.42857142857142855</v>
      </c>
      <c r="E12" s="35">
        <f t="shared" si="1"/>
        <v>42.857142857142854</v>
      </c>
      <c r="F12" s="36" t="str">
        <f t="shared" si="2"/>
        <v>2.0</v>
      </c>
      <c r="G12" s="40" t="s">
        <v>15</v>
      </c>
    </row>
    <row r="13" spans="1:7" ht="19.899999999999999" customHeight="1">
      <c r="A13" s="12">
        <v>291818</v>
      </c>
      <c r="B13" s="49">
        <v>1</v>
      </c>
      <c r="C13" s="50">
        <v>3</v>
      </c>
      <c r="D13" s="51">
        <f t="shared" si="0"/>
        <v>0.21428571428571427</v>
      </c>
      <c r="E13" s="35">
        <f t="shared" si="1"/>
        <v>22.428571428571427</v>
      </c>
      <c r="F13" s="36" t="str">
        <f t="shared" si="2"/>
        <v>2.0</v>
      </c>
      <c r="G13" s="40" t="s">
        <v>15</v>
      </c>
    </row>
    <row r="14" spans="1:7" ht="19.899999999999999" customHeight="1">
      <c r="A14" s="12">
        <v>291820</v>
      </c>
      <c r="B14" s="49"/>
      <c r="C14" s="50">
        <v>3</v>
      </c>
      <c r="D14" s="51">
        <f t="shared" si="0"/>
        <v>0.21428571428571427</v>
      </c>
      <c r="E14" s="35">
        <f t="shared" si="1"/>
        <v>21.428571428571427</v>
      </c>
      <c r="F14" s="36" t="str">
        <f t="shared" si="2"/>
        <v>2.0</v>
      </c>
      <c r="G14" s="40" t="s">
        <v>15</v>
      </c>
    </row>
    <row r="15" spans="1:7" ht="19.899999999999999" customHeight="1">
      <c r="A15" s="12">
        <v>291821</v>
      </c>
      <c r="B15" s="49"/>
      <c r="C15" s="50"/>
      <c r="D15" s="51" t="str">
        <f t="shared" si="0"/>
        <v/>
      </c>
      <c r="E15" s="35" t="str">
        <f t="shared" si="1"/>
        <v/>
      </c>
      <c r="F15" s="36" t="str">
        <f t="shared" si="2"/>
        <v/>
      </c>
      <c r="G15" s="40"/>
    </row>
    <row r="16" spans="1:7" ht="19.899999999999999" customHeight="1">
      <c r="A16" s="12">
        <v>291828</v>
      </c>
      <c r="B16" s="49"/>
      <c r="C16" s="50"/>
      <c r="D16" s="51" t="str">
        <f t="shared" si="0"/>
        <v/>
      </c>
      <c r="E16" s="35" t="str">
        <f t="shared" si="1"/>
        <v/>
      </c>
      <c r="F16" s="36" t="s">
        <v>14</v>
      </c>
      <c r="G16" s="40"/>
    </row>
    <row r="17" spans="1:7" ht="19.899999999999999" customHeight="1">
      <c r="A17" s="12">
        <v>291833</v>
      </c>
      <c r="B17" s="49"/>
      <c r="C17" s="50"/>
      <c r="D17" s="51" t="str">
        <f t="shared" si="0"/>
        <v/>
      </c>
      <c r="E17" s="35" t="str">
        <f t="shared" si="1"/>
        <v/>
      </c>
      <c r="F17" s="36" t="str">
        <f t="shared" ref="F17:F36" si="3">IF(E17="","",IF(ROUND(E17,0)&gt;=91,"5.0",IF(ROUND(E17,0)&gt;=81,"4.5",IF(ROUND(E17,0)&gt;=71,"4.0",IF(ROUND(E17,0)&gt;=61,"3.5",IF(ROUND(E17,0)&gt;=51,"3.0","2.0"))))))</f>
        <v/>
      </c>
      <c r="G17" s="40"/>
    </row>
    <row r="18" spans="1:7" ht="19.899999999999999" customHeight="1">
      <c r="A18" s="12">
        <v>291836</v>
      </c>
      <c r="B18" s="49"/>
      <c r="C18" s="50">
        <v>2</v>
      </c>
      <c r="D18" s="51">
        <f t="shared" si="0"/>
        <v>0.14285714285714285</v>
      </c>
      <c r="E18" s="35">
        <f t="shared" si="1"/>
        <v>14.285714285714285</v>
      </c>
      <c r="F18" s="36" t="str">
        <f t="shared" si="3"/>
        <v>2.0</v>
      </c>
      <c r="G18" s="40" t="s">
        <v>15</v>
      </c>
    </row>
    <row r="19" spans="1:7" ht="19.899999999999999" customHeight="1">
      <c r="A19" s="12">
        <v>291838</v>
      </c>
      <c r="B19" s="49"/>
      <c r="C19" s="50">
        <v>3</v>
      </c>
      <c r="D19" s="51">
        <f t="shared" si="0"/>
        <v>0.21428571428571427</v>
      </c>
      <c r="E19" s="35">
        <f t="shared" si="1"/>
        <v>21.428571428571427</v>
      </c>
      <c r="F19" s="36" t="str">
        <f t="shared" si="3"/>
        <v>2.0</v>
      </c>
      <c r="G19" s="40" t="s">
        <v>15</v>
      </c>
    </row>
    <row r="20" spans="1:7" ht="19.899999999999999" customHeight="1">
      <c r="A20" s="12">
        <v>291839</v>
      </c>
      <c r="B20" s="49"/>
      <c r="C20" s="50"/>
      <c r="D20" s="51" t="str">
        <f t="shared" si="0"/>
        <v/>
      </c>
      <c r="E20" s="35" t="str">
        <f t="shared" si="1"/>
        <v/>
      </c>
      <c r="F20" s="36" t="str">
        <f t="shared" si="3"/>
        <v/>
      </c>
      <c r="G20" s="40"/>
    </row>
    <row r="21" spans="1:7" ht="19.899999999999999" customHeight="1">
      <c r="A21" s="12">
        <v>291842</v>
      </c>
      <c r="B21" s="49"/>
      <c r="C21" s="50">
        <v>6</v>
      </c>
      <c r="D21" s="51">
        <f t="shared" si="0"/>
        <v>0.42857142857142855</v>
      </c>
      <c r="E21" s="35">
        <f t="shared" si="1"/>
        <v>42.857142857142854</v>
      </c>
      <c r="F21" s="36" t="str">
        <f t="shared" si="3"/>
        <v>2.0</v>
      </c>
      <c r="G21" s="40" t="s">
        <v>15</v>
      </c>
    </row>
    <row r="22" spans="1:7" ht="19.899999999999999" customHeight="1">
      <c r="A22" s="12">
        <v>291846</v>
      </c>
      <c r="B22" s="49"/>
      <c r="C22" s="50"/>
      <c r="D22" s="51" t="str">
        <f t="shared" si="0"/>
        <v/>
      </c>
      <c r="E22" s="35" t="str">
        <f t="shared" si="1"/>
        <v/>
      </c>
      <c r="F22" s="36" t="str">
        <f t="shared" si="3"/>
        <v/>
      </c>
      <c r="G22" s="40"/>
    </row>
    <row r="23" spans="1:7" ht="19.899999999999999" customHeight="1">
      <c r="A23" s="12">
        <v>291862</v>
      </c>
      <c r="B23" s="49"/>
      <c r="C23" s="50"/>
      <c r="D23" s="51" t="str">
        <f t="shared" si="0"/>
        <v/>
      </c>
      <c r="E23" s="35" t="str">
        <f t="shared" si="1"/>
        <v/>
      </c>
      <c r="F23" s="36" t="str">
        <f t="shared" si="3"/>
        <v/>
      </c>
      <c r="G23" s="40"/>
    </row>
    <row r="24" spans="1:7" ht="19.899999999999999" customHeight="1">
      <c r="A24" s="12">
        <v>291868</v>
      </c>
      <c r="B24" s="49"/>
      <c r="C24" s="50"/>
      <c r="D24" s="51" t="str">
        <f t="shared" si="0"/>
        <v/>
      </c>
      <c r="E24" s="35" t="str">
        <f t="shared" si="1"/>
        <v/>
      </c>
      <c r="F24" s="36" t="str">
        <f t="shared" si="3"/>
        <v/>
      </c>
      <c r="G24" s="40"/>
    </row>
    <row r="25" spans="1:7" ht="19.899999999999999" customHeight="1">
      <c r="A25" s="12">
        <v>291870</v>
      </c>
      <c r="B25" s="49"/>
      <c r="C25" s="50"/>
      <c r="D25" s="51" t="str">
        <f t="shared" si="0"/>
        <v/>
      </c>
      <c r="E25" s="35" t="str">
        <f t="shared" si="1"/>
        <v/>
      </c>
      <c r="F25" s="36" t="str">
        <f t="shared" si="3"/>
        <v/>
      </c>
      <c r="G25" s="40"/>
    </row>
    <row r="26" spans="1:7" ht="19.899999999999999" customHeight="1">
      <c r="A26" s="12">
        <v>291871</v>
      </c>
      <c r="B26" s="49"/>
      <c r="C26" s="50">
        <v>0</v>
      </c>
      <c r="D26" s="51">
        <f t="shared" si="0"/>
        <v>0</v>
      </c>
      <c r="E26" s="35">
        <f t="shared" si="1"/>
        <v>0</v>
      </c>
      <c r="F26" s="36" t="str">
        <f t="shared" si="3"/>
        <v>2.0</v>
      </c>
      <c r="G26" s="40"/>
    </row>
    <row r="27" spans="1:7" ht="19.899999999999999" customHeight="1">
      <c r="A27" s="12">
        <v>291874</v>
      </c>
      <c r="B27" s="49"/>
      <c r="C27" s="50">
        <v>3</v>
      </c>
      <c r="D27" s="51">
        <f t="shared" si="0"/>
        <v>0.21428571428571427</v>
      </c>
      <c r="E27" s="35">
        <f t="shared" si="1"/>
        <v>21.428571428571427</v>
      </c>
      <c r="F27" s="36" t="str">
        <f t="shared" si="3"/>
        <v>2.0</v>
      </c>
      <c r="G27" s="40" t="s">
        <v>15</v>
      </c>
    </row>
    <row r="28" spans="1:7" ht="19.5" customHeight="1">
      <c r="A28" s="12">
        <v>291889</v>
      </c>
      <c r="B28" s="49"/>
      <c r="C28" s="50">
        <v>4</v>
      </c>
      <c r="D28" s="51">
        <f t="shared" si="0"/>
        <v>0.2857142857142857</v>
      </c>
      <c r="E28" s="35">
        <f t="shared" si="1"/>
        <v>28.571428571428569</v>
      </c>
      <c r="F28" s="36" t="str">
        <f t="shared" si="3"/>
        <v>2.0</v>
      </c>
      <c r="G28" s="40" t="s">
        <v>15</v>
      </c>
    </row>
    <row r="29" spans="1:7" ht="19.899999999999999" customHeight="1">
      <c r="A29" s="12">
        <v>291898</v>
      </c>
      <c r="B29" s="49"/>
      <c r="C29" s="50">
        <v>8</v>
      </c>
      <c r="D29" s="51">
        <f t="shared" si="0"/>
        <v>0.5714285714285714</v>
      </c>
      <c r="E29" s="35">
        <f t="shared" si="1"/>
        <v>57.142857142857139</v>
      </c>
      <c r="F29" s="36" t="str">
        <f t="shared" si="3"/>
        <v>3.0</v>
      </c>
      <c r="G29" s="40"/>
    </row>
    <row r="30" spans="1:7" ht="19.5" customHeight="1">
      <c r="A30" s="12">
        <v>291904</v>
      </c>
      <c r="B30" s="49"/>
      <c r="C30" s="50">
        <v>3</v>
      </c>
      <c r="D30" s="51">
        <f t="shared" si="0"/>
        <v>0.21428571428571427</v>
      </c>
      <c r="E30" s="35">
        <f t="shared" si="1"/>
        <v>21.428571428571427</v>
      </c>
      <c r="F30" s="36" t="str">
        <f t="shared" si="3"/>
        <v>2.0</v>
      </c>
      <c r="G30" s="40" t="s">
        <v>15</v>
      </c>
    </row>
    <row r="31" spans="1:7" ht="19.899999999999999" customHeight="1">
      <c r="A31" s="12">
        <v>295507</v>
      </c>
      <c r="B31" s="49">
        <v>1</v>
      </c>
      <c r="C31" s="50">
        <v>7</v>
      </c>
      <c r="D31" s="51">
        <f t="shared" si="0"/>
        <v>0.5</v>
      </c>
      <c r="E31" s="35">
        <f t="shared" si="1"/>
        <v>51</v>
      </c>
      <c r="F31" s="36" t="str">
        <f t="shared" si="3"/>
        <v>3.0</v>
      </c>
      <c r="G31" s="40"/>
    </row>
    <row r="32" spans="1:7" ht="19.5" customHeight="1">
      <c r="A32" s="12">
        <v>295511</v>
      </c>
      <c r="B32" s="49"/>
      <c r="C32" s="50">
        <v>1</v>
      </c>
      <c r="D32" s="51">
        <f t="shared" si="0"/>
        <v>7.1428571428571425E-2</v>
      </c>
      <c r="E32" s="35">
        <f t="shared" si="1"/>
        <v>7.1428571428571423</v>
      </c>
      <c r="F32" s="36" t="str">
        <f t="shared" si="3"/>
        <v>2.0</v>
      </c>
      <c r="G32" s="40" t="s">
        <v>15</v>
      </c>
    </row>
    <row r="33" spans="1:9" ht="19.899999999999999" customHeight="1">
      <c r="A33" s="12">
        <v>295522</v>
      </c>
      <c r="B33" s="49"/>
      <c r="C33" s="50">
        <v>8</v>
      </c>
      <c r="D33" s="51">
        <f t="shared" si="0"/>
        <v>0.5714285714285714</v>
      </c>
      <c r="E33" s="35">
        <f t="shared" si="1"/>
        <v>57.142857142857139</v>
      </c>
      <c r="F33" s="36" t="str">
        <f t="shared" si="3"/>
        <v>3.0</v>
      </c>
      <c r="G33" s="40"/>
    </row>
    <row r="34" spans="1:9" ht="19.5" customHeight="1">
      <c r="A34" s="12">
        <v>295524</v>
      </c>
      <c r="B34" s="49"/>
      <c r="C34" s="50">
        <v>2</v>
      </c>
      <c r="D34" s="51">
        <f t="shared" si="0"/>
        <v>0.14285714285714285</v>
      </c>
      <c r="E34" s="35">
        <f t="shared" si="1"/>
        <v>14.285714285714285</v>
      </c>
      <c r="F34" s="36" t="str">
        <f t="shared" si="3"/>
        <v>2.0</v>
      </c>
      <c r="G34" s="40" t="s">
        <v>15</v>
      </c>
    </row>
    <row r="35" spans="1:9" ht="19.899999999999999" customHeight="1">
      <c r="A35" s="12">
        <v>295536</v>
      </c>
      <c r="B35" s="49"/>
      <c r="C35" s="50">
        <v>4</v>
      </c>
      <c r="D35" s="51">
        <f t="shared" si="0"/>
        <v>0.2857142857142857</v>
      </c>
      <c r="E35" s="35">
        <f t="shared" si="1"/>
        <v>28.571428571428569</v>
      </c>
      <c r="F35" s="36" t="str">
        <f t="shared" si="3"/>
        <v>2.0</v>
      </c>
      <c r="G35" s="40" t="s">
        <v>15</v>
      </c>
    </row>
    <row r="36" spans="1:9" ht="19.5" customHeight="1">
      <c r="A36" s="12">
        <v>295538</v>
      </c>
      <c r="B36" s="49"/>
      <c r="C36" s="50"/>
      <c r="D36" s="51" t="str">
        <f t="shared" si="0"/>
        <v/>
      </c>
      <c r="E36" s="35" t="str">
        <f t="shared" si="1"/>
        <v/>
      </c>
      <c r="F36" s="36" t="str">
        <f t="shared" si="3"/>
        <v/>
      </c>
      <c r="G36" s="40"/>
    </row>
    <row r="37" spans="1:9" ht="25.15" customHeight="1"/>
    <row r="38" spans="1:9" ht="99.95" customHeight="1" thickBot="1"/>
    <row r="39" spans="1:9" ht="19.899999999999999" customHeight="1">
      <c r="B39" s="42"/>
      <c r="C39" s="42"/>
      <c r="D39" s="42"/>
      <c r="E39" s="52" t="s">
        <v>14</v>
      </c>
      <c r="F39" s="52">
        <f t="shared" ref="F39:F44" si="4">COUNTIF(F$3:F$36,E39)</f>
        <v>1</v>
      </c>
      <c r="G39" s="52">
        <f>COUNTIF(G$3:G$36,E39)</f>
        <v>0</v>
      </c>
    </row>
    <row r="40" spans="1:9" ht="19.899999999999999" customHeight="1">
      <c r="B40" s="42"/>
      <c r="C40" s="42"/>
      <c r="D40" s="42"/>
      <c r="E40" s="53" t="s">
        <v>27</v>
      </c>
      <c r="F40" s="53">
        <f t="shared" si="4"/>
        <v>0</v>
      </c>
      <c r="G40" s="53">
        <f t="shared" ref="G40:G44" si="5">COUNTIF(G$3:G$36,E40)</f>
        <v>0</v>
      </c>
    </row>
    <row r="41" spans="1:9" ht="19.899999999999999" customHeight="1">
      <c r="B41" s="42"/>
      <c r="C41" s="42"/>
      <c r="D41" s="42"/>
      <c r="E41" s="53" t="s">
        <v>25</v>
      </c>
      <c r="F41" s="53">
        <f t="shared" si="4"/>
        <v>0</v>
      </c>
      <c r="G41" s="53">
        <f t="shared" si="5"/>
        <v>0</v>
      </c>
    </row>
    <row r="42" spans="1:9" ht="19.899999999999999" customHeight="1">
      <c r="B42" s="42"/>
      <c r="C42" s="42"/>
      <c r="D42" s="42"/>
      <c r="E42" s="53" t="s">
        <v>24</v>
      </c>
      <c r="F42" s="53">
        <f t="shared" si="4"/>
        <v>1</v>
      </c>
      <c r="G42" s="53">
        <f t="shared" si="5"/>
        <v>1</v>
      </c>
    </row>
    <row r="43" spans="1:9" ht="19.899999999999999" customHeight="1">
      <c r="B43" s="42"/>
      <c r="C43" s="42"/>
      <c r="D43" s="42"/>
      <c r="E43" s="53" t="s">
        <v>15</v>
      </c>
      <c r="F43" s="53">
        <f t="shared" si="4"/>
        <v>3</v>
      </c>
      <c r="G43" s="53">
        <f t="shared" si="5"/>
        <v>15</v>
      </c>
    </row>
    <row r="44" spans="1:9" ht="19.899999999999999" customHeight="1" thickBot="1">
      <c r="B44" s="42"/>
      <c r="C44" s="42"/>
      <c r="D44" s="42"/>
      <c r="E44" s="54" t="s">
        <v>23</v>
      </c>
      <c r="F44" s="54">
        <f t="shared" si="4"/>
        <v>18</v>
      </c>
      <c r="G44" s="54">
        <f t="shared" si="5"/>
        <v>1</v>
      </c>
    </row>
    <row r="45" spans="1:9" ht="19.899999999999999" customHeight="1">
      <c r="B45" s="42"/>
      <c r="C45" s="42"/>
      <c r="D45" s="42"/>
      <c r="E45" s="55" t="s">
        <v>28</v>
      </c>
      <c r="F45" s="56">
        <f>SUM(F39:F44)</f>
        <v>23</v>
      </c>
      <c r="G45" s="56">
        <f>SUM(G39:G44)</f>
        <v>17</v>
      </c>
    </row>
    <row r="46" spans="1:9" ht="15">
      <c r="B46" s="42"/>
      <c r="C46" s="42"/>
      <c r="D46" s="42"/>
      <c r="E46" s="42"/>
      <c r="F46" s="43"/>
      <c r="I46" s="42"/>
    </row>
    <row r="47" spans="1:9" ht="15">
      <c r="B47" s="42"/>
      <c r="C47" s="42"/>
      <c r="D47" s="42"/>
      <c r="E47" s="42"/>
      <c r="F47" s="43"/>
      <c r="I47" s="42"/>
    </row>
  </sheetData>
  <sortState xmlns:xlrd2="http://schemas.microsoft.com/office/spreadsheetml/2017/richdata2" ref="A3:G36">
    <sortCondition ref="A2:A36"/>
  </sortState>
  <conditionalFormatting sqref="B3:B36">
    <cfRule type="cellIs" dxfId="73" priority="19" operator="lessThan">
      <formula>0</formula>
    </cfRule>
    <cfRule type="cellIs" dxfId="72" priority="20" operator="greaterThan">
      <formula>0</formula>
    </cfRule>
  </conditionalFormatting>
  <conditionalFormatting sqref="D3:D36">
    <cfRule type="dataBar" priority="17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{CE09D2CC-C818-4237-85FD-FC5080CD5CFC}</x14:id>
        </ext>
      </extLst>
    </cfRule>
  </conditionalFormatting>
  <conditionalFormatting sqref="F3:G36">
    <cfRule type="cellIs" dxfId="71" priority="14" stopIfTrue="1" operator="equal">
      <formula>"3.5"</formula>
    </cfRule>
  </conditionalFormatting>
  <conditionalFormatting sqref="F3:G36">
    <cfRule type="cellIs" dxfId="70" priority="11" stopIfTrue="1" operator="equal">
      <formula>"5.0"</formula>
    </cfRule>
    <cfRule type="cellIs" dxfId="69" priority="12" stopIfTrue="1" operator="equal">
      <formula>"4.5"</formula>
    </cfRule>
    <cfRule type="cellIs" dxfId="68" priority="13" stopIfTrue="1" operator="equal">
      <formula>"4.0"</formula>
    </cfRule>
    <cfRule type="cellIs" dxfId="67" priority="15" stopIfTrue="1" operator="equal">
      <formula>"3.0"</formula>
    </cfRule>
    <cfRule type="cellIs" dxfId="66" priority="16" stopIfTrue="1" operator="equal">
      <formula>"2.0"</formula>
    </cfRule>
  </conditionalFormatting>
  <conditionalFormatting sqref="E3:E36">
    <cfRule type="dataBar" priority="10">
      <dataBar>
        <cfvo type="num" val="0"/>
        <cfvo type="num" val="100"/>
        <color theme="9" tint="0.39997558519241921"/>
      </dataBar>
      <extLst>
        <ext xmlns:x14="http://schemas.microsoft.com/office/spreadsheetml/2009/9/main" uri="{B025F937-C7B1-47D3-B67F-A62EFF666E3E}">
          <x14:id>{4171CB1E-E7BF-4B39-BF69-5E665865FF81}</x14:id>
        </ext>
      </extLst>
    </cfRule>
  </conditionalFormatting>
  <conditionalFormatting sqref="E39:E44">
    <cfRule type="cellIs" dxfId="65" priority="7" stopIfTrue="1" operator="equal">
      <formula>"3.5"</formula>
    </cfRule>
  </conditionalFormatting>
  <conditionalFormatting sqref="E39:E44">
    <cfRule type="cellIs" dxfId="64" priority="4" stopIfTrue="1" operator="equal">
      <formula>"5.0"</formula>
    </cfRule>
    <cfRule type="cellIs" dxfId="63" priority="5" stopIfTrue="1" operator="equal">
      <formula>"4.5"</formula>
    </cfRule>
    <cfRule type="cellIs" dxfId="62" priority="6" stopIfTrue="1" operator="equal">
      <formula>"4.0"</formula>
    </cfRule>
    <cfRule type="cellIs" dxfId="61" priority="8" stopIfTrue="1" operator="equal">
      <formula>"3.0"</formula>
    </cfRule>
    <cfRule type="cellIs" dxfId="60" priority="9" stopIfTrue="1" operator="equal">
      <formula>"2.0"</formula>
    </cfRule>
  </conditionalFormatting>
  <conditionalFormatting sqref="F39:F45">
    <cfRule type="dataBar" priority="3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{CA7DC896-C1D1-4986-9D06-6C9F6727150E}</x14:id>
        </ext>
      </extLst>
    </cfRule>
  </conditionalFormatting>
  <conditionalFormatting sqref="G39:G45">
    <cfRule type="dataBar" priority="2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{B2D70142-8F2D-4A9D-9245-B7406D1DCE0D}</x14:id>
        </ext>
      </extLst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09D2CC-C818-4237-85FD-FC5080CD5CFC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D3:D36</xm:sqref>
        </x14:conditionalFormatting>
        <x14:conditionalFormatting xmlns:xm="http://schemas.microsoft.com/office/excel/2006/main">
          <x14:cfRule type="dataBar" id="{4171CB1E-E7BF-4B39-BF69-5E665865FF81}">
            <x14:dataBar minLength="0" maxLength="100" border="1" direction="leftToRight">
              <x14:cfvo type="num">
                <xm:f>0</xm:f>
              </x14:cfvo>
              <x14:cfvo type="num">
                <xm:f>100</xm:f>
              </x14:cfvo>
              <x14:borderColor theme="9" tint="-0.249977111117893"/>
              <x14:negativeFillColor rgb="FFFF0000"/>
              <x14:axisColor rgb="FF000000"/>
            </x14:dataBar>
          </x14:cfRule>
          <xm:sqref>E3:E36</xm:sqref>
        </x14:conditionalFormatting>
        <x14:conditionalFormatting xmlns:xm="http://schemas.microsoft.com/office/excel/2006/main">
          <x14:cfRule type="dataBar" id="{CA7DC896-C1D1-4986-9D06-6C9F6727150E}">
            <x14:dataBar minLength="0" maxLength="100" border="1" negativeBarBorderColorSameAsPositive="0">
              <x14:cfvo type="autoMin"/>
              <x14:cfvo type="autoMax"/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F39:F45</xm:sqref>
        </x14:conditionalFormatting>
        <x14:conditionalFormatting xmlns:xm="http://schemas.microsoft.com/office/excel/2006/main">
          <x14:cfRule type="dataBar" id="{B2D70142-8F2D-4A9D-9245-B7406D1DCE0D}">
            <x14:dataBar minLength="0" maxLength="100" border="1" negativeBarBorderColorSameAsPositive="0">
              <x14:cfvo type="autoMin"/>
              <x14:cfvo type="autoMax"/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G39:G45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EBBBC-07F2-4115-AAC6-3A0F1CB38CFF}">
  <sheetPr>
    <tabColor theme="8" tint="0.79998168889431442"/>
  </sheetPr>
  <dimension ref="A1:I28"/>
  <sheetViews>
    <sheetView zoomScale="115" zoomScaleNormal="115" workbookViewId="0">
      <pane xSplit="1" ySplit="2" topLeftCell="B3" activePane="bottomRight" state="frozen"/>
      <selection activeCell="AB20" sqref="AB20"/>
      <selection pane="topRight" activeCell="AB20" sqref="AB20"/>
      <selection pane="bottomLeft" activeCell="AB20" sqref="AB20"/>
      <selection pane="bottomRight" activeCell="H3" sqref="H3"/>
    </sheetView>
  </sheetViews>
  <sheetFormatPr defaultColWidth="11.5703125" defaultRowHeight="12.75" outlineLevelCol="1"/>
  <cols>
    <col min="1" max="1" width="11.7109375" style="4" customWidth="1"/>
    <col min="2" max="2" width="5.7109375" style="4" hidden="1" customWidth="1" outlineLevel="1"/>
    <col min="3" max="7" width="12.7109375" style="4" hidden="1" customWidth="1" outlineLevel="1"/>
    <col min="8" max="8" width="12.7109375" style="4" customWidth="1" collapsed="1"/>
    <col min="9" max="9" width="12.7109375" style="4" customWidth="1"/>
    <col min="10" max="16384" width="11.5703125" style="4"/>
  </cols>
  <sheetData>
    <row r="1" spans="1:9" ht="65.099999999999994" customHeight="1" thickBot="1">
      <c r="A1" s="16" t="s">
        <v>5</v>
      </c>
      <c r="B1" s="17" t="s">
        <v>10</v>
      </c>
      <c r="C1" s="2" t="s">
        <v>1</v>
      </c>
      <c r="D1" s="3" t="s">
        <v>1</v>
      </c>
      <c r="E1" s="18" t="s">
        <v>11</v>
      </c>
      <c r="F1" s="19" t="s">
        <v>11</v>
      </c>
      <c r="G1" s="20" t="s">
        <v>12</v>
      </c>
      <c r="H1" s="21" t="s">
        <v>12</v>
      </c>
      <c r="I1" s="38" t="s">
        <v>22</v>
      </c>
    </row>
    <row r="2" spans="1:9" ht="30" customHeight="1" thickBot="1">
      <c r="A2" s="5" t="s">
        <v>2</v>
      </c>
      <c r="B2" s="22">
        <v>10</v>
      </c>
      <c r="C2" s="6">
        <v>16</v>
      </c>
      <c r="D2" s="7">
        <v>45307</v>
      </c>
      <c r="E2" s="23">
        <v>14</v>
      </c>
      <c r="F2" s="24">
        <v>45327</v>
      </c>
      <c r="G2" s="25" t="s">
        <v>13</v>
      </c>
      <c r="H2" s="26">
        <f>F2</f>
        <v>45327</v>
      </c>
      <c r="I2" s="39">
        <v>45345</v>
      </c>
    </row>
    <row r="3" spans="1:9" ht="19.899999999999999" customHeight="1">
      <c r="A3" s="8">
        <v>260951</v>
      </c>
      <c r="B3" s="27"/>
      <c r="C3" s="9"/>
      <c r="D3" s="10" t="str">
        <f t="shared" ref="D3:D28" si="0">IF(ISBLANK(C3),"",C3/C$2)</f>
        <v/>
      </c>
      <c r="E3" s="28"/>
      <c r="F3" s="29" t="str">
        <f t="shared" ref="F3:F28" si="1">IF(ISBLANK(E3),"",E3/E$2)</f>
        <v/>
      </c>
      <c r="G3" s="30" t="str">
        <f t="shared" ref="G3:G28" si="2">IFERROR((D3+F3)*100/2+B3*3,"")</f>
        <v/>
      </c>
      <c r="H3" s="31" t="str">
        <f>IF(G3="","",IF(ROUND(G3,0)&gt;=91,"5.0",IF(ROUND(G3,0)&gt;=81,"4.5",IF(ROUND(G3,0)&gt;=71,"4.0",IF(ROUND(G3,0)&gt;=61,"3.5",IF(ROUND(G3,0)&gt;=51,"3.0","2.0"))))))</f>
        <v/>
      </c>
      <c r="I3" s="41"/>
    </row>
    <row r="4" spans="1:9" ht="19.899999999999999" customHeight="1">
      <c r="A4" s="12">
        <v>284199</v>
      </c>
      <c r="B4" s="32"/>
      <c r="C4" s="13">
        <v>8</v>
      </c>
      <c r="D4" s="14">
        <f t="shared" si="0"/>
        <v>0.5</v>
      </c>
      <c r="E4" s="33">
        <v>5</v>
      </c>
      <c r="F4" s="34">
        <f t="shared" si="1"/>
        <v>0.35714285714285715</v>
      </c>
      <c r="G4" s="35">
        <f t="shared" si="2"/>
        <v>42.857142857142861</v>
      </c>
      <c r="H4" s="36" t="str">
        <f>IF(G4="","",IF(ROUND(G4,0)&gt;=91,"5.0",IF(ROUND(G4,0)&gt;=81,"4.5",IF(ROUND(G4,0)&gt;=71,"4.0",IF(ROUND(G4,0)&gt;=61,"3.5",IF(ROUND(G4,0)&gt;=51,"3.0","2.0"))))))</f>
        <v>2.0</v>
      </c>
      <c r="I4" s="40" t="s">
        <v>15</v>
      </c>
    </row>
    <row r="5" spans="1:9" ht="19.899999999999999" customHeight="1">
      <c r="A5" s="8">
        <v>285232</v>
      </c>
      <c r="B5" s="27"/>
      <c r="C5" s="9"/>
      <c r="D5" s="10" t="str">
        <f t="shared" si="0"/>
        <v/>
      </c>
      <c r="E5" s="28"/>
      <c r="F5" s="29" t="str">
        <f t="shared" si="1"/>
        <v/>
      </c>
      <c r="G5" s="30" t="str">
        <f t="shared" si="2"/>
        <v/>
      </c>
      <c r="H5" s="31" t="str">
        <f>IF(G5="","",IF(ROUND(G5,0)&gt;=91,"5.0",IF(ROUND(G5,0)&gt;=81,"4.5",IF(ROUND(G5,0)&gt;=71,"4.0",IF(ROUND(G5,0)&gt;=61,"3.5",IF(ROUND(G5,0)&gt;=51,"3.0","2.0"))))))</f>
        <v/>
      </c>
      <c r="I5" s="41"/>
    </row>
    <row r="6" spans="1:9" s="11" customFormat="1" ht="19.899999999999999" customHeight="1">
      <c r="A6" s="12">
        <v>285762</v>
      </c>
      <c r="B6" s="32"/>
      <c r="C6" s="13">
        <v>8</v>
      </c>
      <c r="D6" s="14">
        <f t="shared" si="0"/>
        <v>0.5</v>
      </c>
      <c r="E6" s="33">
        <v>3</v>
      </c>
      <c r="F6" s="34">
        <f t="shared" si="1"/>
        <v>0.21428571428571427</v>
      </c>
      <c r="G6" s="35">
        <f t="shared" si="2"/>
        <v>35.714285714285715</v>
      </c>
      <c r="H6" s="36" t="str">
        <f>IF(G6="","",IF(ROUND(G6,0)&gt;=91,"5.0",IF(ROUND(G6,0)&gt;=81,"4.5",IF(ROUND(G6,0)&gt;=71,"4.0",IF(ROUND(G6,0)&gt;=61,"3.5",IF(ROUND(G6,0)&gt;=51,"3.0","2.0"))))))</f>
        <v>2.0</v>
      </c>
      <c r="I6" s="40" t="s">
        <v>24</v>
      </c>
    </row>
    <row r="7" spans="1:9" s="11" customFormat="1" ht="19.899999999999999" customHeight="1">
      <c r="A7" s="12">
        <v>286039</v>
      </c>
      <c r="B7" s="32"/>
      <c r="C7" s="13"/>
      <c r="D7" s="14" t="str">
        <f t="shared" si="0"/>
        <v/>
      </c>
      <c r="E7" s="33"/>
      <c r="F7" s="34" t="str">
        <f t="shared" si="1"/>
        <v/>
      </c>
      <c r="G7" s="35" t="str">
        <f t="shared" si="2"/>
        <v/>
      </c>
      <c r="H7" s="36" t="s">
        <v>15</v>
      </c>
      <c r="I7" s="40"/>
    </row>
    <row r="8" spans="1:9" ht="19.899999999999999" customHeight="1">
      <c r="A8" s="12">
        <v>290580</v>
      </c>
      <c r="B8" s="32"/>
      <c r="C8" s="13">
        <v>7</v>
      </c>
      <c r="D8" s="14">
        <f t="shared" si="0"/>
        <v>0.4375</v>
      </c>
      <c r="E8" s="33">
        <v>2</v>
      </c>
      <c r="F8" s="34">
        <f t="shared" si="1"/>
        <v>0.14285714285714285</v>
      </c>
      <c r="G8" s="35">
        <f t="shared" si="2"/>
        <v>29.017857142857139</v>
      </c>
      <c r="H8" s="36" t="str">
        <f t="shared" ref="H8:H28" si="3">IF(G8="","",IF(ROUND(G8,0)&gt;=91,"5.0",IF(ROUND(G8,0)&gt;=81,"4.5",IF(ROUND(G8,0)&gt;=71,"4.0",IF(ROUND(G8,0)&gt;=61,"3.5",IF(ROUND(G8,0)&gt;=51,"3.0","2.0"))))))</f>
        <v>2.0</v>
      </c>
      <c r="I8" s="40" t="s">
        <v>15</v>
      </c>
    </row>
    <row r="9" spans="1:9" s="11" customFormat="1" ht="19.899999999999999" customHeight="1">
      <c r="A9" s="8">
        <v>290720</v>
      </c>
      <c r="B9" s="27"/>
      <c r="C9" s="9"/>
      <c r="D9" s="10" t="str">
        <f t="shared" si="0"/>
        <v/>
      </c>
      <c r="E9" s="28"/>
      <c r="F9" s="29" t="str">
        <f t="shared" si="1"/>
        <v/>
      </c>
      <c r="G9" s="30" t="str">
        <f t="shared" si="2"/>
        <v/>
      </c>
      <c r="H9" s="31" t="str">
        <f t="shared" si="3"/>
        <v/>
      </c>
      <c r="I9" s="41"/>
    </row>
    <row r="10" spans="1:9" ht="19.899999999999999" customHeight="1">
      <c r="A10" s="12">
        <v>291265</v>
      </c>
      <c r="B10" s="32"/>
      <c r="C10" s="13">
        <v>4</v>
      </c>
      <c r="D10" s="14">
        <f t="shared" si="0"/>
        <v>0.25</v>
      </c>
      <c r="E10" s="33">
        <v>1</v>
      </c>
      <c r="F10" s="34">
        <f t="shared" si="1"/>
        <v>7.1428571428571425E-2</v>
      </c>
      <c r="G10" s="35">
        <f t="shared" si="2"/>
        <v>16.071428571428569</v>
      </c>
      <c r="H10" s="36" t="str">
        <f t="shared" si="3"/>
        <v>2.0</v>
      </c>
      <c r="I10" s="40" t="s">
        <v>15</v>
      </c>
    </row>
    <row r="11" spans="1:9" ht="19.899999999999999" customHeight="1">
      <c r="A11" s="12">
        <v>291420</v>
      </c>
      <c r="B11" s="32"/>
      <c r="C11" s="13">
        <v>14</v>
      </c>
      <c r="D11" s="14">
        <f t="shared" si="0"/>
        <v>0.875</v>
      </c>
      <c r="E11" s="33">
        <v>7</v>
      </c>
      <c r="F11" s="34">
        <f t="shared" si="1"/>
        <v>0.5</v>
      </c>
      <c r="G11" s="35">
        <f t="shared" si="2"/>
        <v>68.75</v>
      </c>
      <c r="H11" s="36" t="str">
        <f t="shared" si="3"/>
        <v>3.5</v>
      </c>
      <c r="I11" s="40"/>
    </row>
    <row r="12" spans="1:9" ht="19.899999999999999" customHeight="1">
      <c r="A12" s="12">
        <v>291500</v>
      </c>
      <c r="B12" s="32"/>
      <c r="C12" s="13">
        <v>15</v>
      </c>
      <c r="D12" s="14">
        <f t="shared" si="0"/>
        <v>0.9375</v>
      </c>
      <c r="E12" s="33">
        <v>3</v>
      </c>
      <c r="F12" s="34">
        <f t="shared" si="1"/>
        <v>0.21428571428571427</v>
      </c>
      <c r="G12" s="35">
        <f t="shared" si="2"/>
        <v>57.589285714285708</v>
      </c>
      <c r="H12" s="36" t="str">
        <f t="shared" si="3"/>
        <v>3.0</v>
      </c>
      <c r="I12" s="40"/>
    </row>
    <row r="13" spans="1:9" ht="19.899999999999999" customHeight="1">
      <c r="A13" s="12">
        <v>291642</v>
      </c>
      <c r="B13" s="32">
        <v>-1</v>
      </c>
      <c r="C13" s="13">
        <v>3</v>
      </c>
      <c r="D13" s="14">
        <f t="shared" si="0"/>
        <v>0.1875</v>
      </c>
      <c r="E13" s="33">
        <v>0</v>
      </c>
      <c r="F13" s="34">
        <f t="shared" si="1"/>
        <v>0</v>
      </c>
      <c r="G13" s="35">
        <f t="shared" si="2"/>
        <v>6.375</v>
      </c>
      <c r="H13" s="36" t="str">
        <f t="shared" si="3"/>
        <v>2.0</v>
      </c>
      <c r="I13" s="40" t="s">
        <v>23</v>
      </c>
    </row>
    <row r="14" spans="1:9" ht="19.899999999999999" customHeight="1">
      <c r="A14" s="12">
        <v>291950</v>
      </c>
      <c r="B14" s="32"/>
      <c r="C14" s="13">
        <v>14</v>
      </c>
      <c r="D14" s="14">
        <f t="shared" si="0"/>
        <v>0.875</v>
      </c>
      <c r="E14" s="33">
        <v>5</v>
      </c>
      <c r="F14" s="34">
        <f t="shared" si="1"/>
        <v>0.35714285714285715</v>
      </c>
      <c r="G14" s="35">
        <f t="shared" si="2"/>
        <v>61.607142857142861</v>
      </c>
      <c r="H14" s="36" t="str">
        <f t="shared" si="3"/>
        <v>3.5</v>
      </c>
      <c r="I14" s="40"/>
    </row>
    <row r="15" spans="1:9" ht="19.899999999999999" customHeight="1">
      <c r="A15" s="12">
        <v>291955</v>
      </c>
      <c r="B15" s="32">
        <v>1</v>
      </c>
      <c r="C15" s="13">
        <v>11</v>
      </c>
      <c r="D15" s="14">
        <f t="shared" si="0"/>
        <v>0.6875</v>
      </c>
      <c r="E15" s="33">
        <v>10</v>
      </c>
      <c r="F15" s="34">
        <f t="shared" si="1"/>
        <v>0.7142857142857143</v>
      </c>
      <c r="G15" s="35">
        <f t="shared" si="2"/>
        <v>73.089285714285722</v>
      </c>
      <c r="H15" s="36" t="str">
        <f t="shared" si="3"/>
        <v>4.0</v>
      </c>
      <c r="I15" s="40"/>
    </row>
    <row r="16" spans="1:9" ht="19.899999999999999" customHeight="1">
      <c r="A16" s="12">
        <v>291970</v>
      </c>
      <c r="B16" s="32">
        <v>2</v>
      </c>
      <c r="C16" s="13">
        <v>16</v>
      </c>
      <c r="D16" s="14">
        <f t="shared" si="0"/>
        <v>1</v>
      </c>
      <c r="E16" s="33">
        <v>12</v>
      </c>
      <c r="F16" s="34">
        <f t="shared" si="1"/>
        <v>0.8571428571428571</v>
      </c>
      <c r="G16" s="35">
        <f t="shared" si="2"/>
        <v>98.857142857142861</v>
      </c>
      <c r="H16" s="36" t="str">
        <f t="shared" si="3"/>
        <v>5.0</v>
      </c>
      <c r="I16" s="40"/>
    </row>
    <row r="17" spans="1:9" ht="19.899999999999999" customHeight="1">
      <c r="A17" s="8">
        <v>291979</v>
      </c>
      <c r="B17" s="27"/>
      <c r="C17" s="9"/>
      <c r="D17" s="10" t="str">
        <f t="shared" si="0"/>
        <v/>
      </c>
      <c r="E17" s="28"/>
      <c r="F17" s="29" t="str">
        <f t="shared" si="1"/>
        <v/>
      </c>
      <c r="G17" s="30" t="str">
        <f t="shared" si="2"/>
        <v/>
      </c>
      <c r="H17" s="31" t="str">
        <f t="shared" si="3"/>
        <v/>
      </c>
      <c r="I17" s="41"/>
    </row>
    <row r="18" spans="1:9" ht="19.899999999999999" customHeight="1">
      <c r="A18" s="12">
        <v>291987</v>
      </c>
      <c r="B18" s="32"/>
      <c r="C18" s="13">
        <v>16</v>
      </c>
      <c r="D18" s="14">
        <f t="shared" si="0"/>
        <v>1</v>
      </c>
      <c r="E18" s="33">
        <v>12</v>
      </c>
      <c r="F18" s="34">
        <f t="shared" si="1"/>
        <v>0.8571428571428571</v>
      </c>
      <c r="G18" s="35">
        <f t="shared" si="2"/>
        <v>92.857142857142861</v>
      </c>
      <c r="H18" s="36" t="str">
        <f t="shared" si="3"/>
        <v>5.0</v>
      </c>
      <c r="I18" s="40"/>
    </row>
    <row r="19" spans="1:9" ht="19.899999999999999" customHeight="1">
      <c r="A19" s="12">
        <v>291995</v>
      </c>
      <c r="B19" s="32"/>
      <c r="C19" s="13">
        <v>13</v>
      </c>
      <c r="D19" s="14">
        <f t="shared" si="0"/>
        <v>0.8125</v>
      </c>
      <c r="E19" s="33">
        <v>8</v>
      </c>
      <c r="F19" s="34">
        <f t="shared" si="1"/>
        <v>0.5714285714285714</v>
      </c>
      <c r="G19" s="35">
        <f t="shared" si="2"/>
        <v>69.196428571428569</v>
      </c>
      <c r="H19" s="36" t="str">
        <f t="shared" si="3"/>
        <v>3.5</v>
      </c>
      <c r="I19" s="40"/>
    </row>
    <row r="20" spans="1:9" ht="19.899999999999999" customHeight="1">
      <c r="A20" s="12">
        <v>291998</v>
      </c>
      <c r="B20" s="32"/>
      <c r="C20" s="13">
        <v>15</v>
      </c>
      <c r="D20" s="14">
        <f t="shared" si="0"/>
        <v>0.9375</v>
      </c>
      <c r="E20" s="33">
        <v>6</v>
      </c>
      <c r="F20" s="34">
        <f t="shared" si="1"/>
        <v>0.42857142857142855</v>
      </c>
      <c r="G20" s="35">
        <f t="shared" si="2"/>
        <v>68.303571428571431</v>
      </c>
      <c r="H20" s="36" t="str">
        <f t="shared" si="3"/>
        <v>3.5</v>
      </c>
      <c r="I20" s="40"/>
    </row>
    <row r="21" spans="1:9" ht="19.899999999999999" customHeight="1">
      <c r="A21" s="12">
        <v>292004</v>
      </c>
      <c r="B21" s="32">
        <v>1</v>
      </c>
      <c r="C21" s="13">
        <v>7</v>
      </c>
      <c r="D21" s="14">
        <f t="shared" si="0"/>
        <v>0.4375</v>
      </c>
      <c r="E21" s="33">
        <v>4</v>
      </c>
      <c r="F21" s="34">
        <f t="shared" si="1"/>
        <v>0.2857142857142857</v>
      </c>
      <c r="G21" s="35">
        <f t="shared" si="2"/>
        <v>39.160714285714285</v>
      </c>
      <c r="H21" s="36" t="str">
        <f t="shared" si="3"/>
        <v>2.0</v>
      </c>
      <c r="I21" s="40" t="s">
        <v>15</v>
      </c>
    </row>
    <row r="22" spans="1:9" ht="19.899999999999999" customHeight="1">
      <c r="A22" s="12">
        <v>293685</v>
      </c>
      <c r="B22" s="32"/>
      <c r="C22" s="13">
        <v>3</v>
      </c>
      <c r="D22" s="14">
        <f t="shared" si="0"/>
        <v>0.1875</v>
      </c>
      <c r="E22" s="33">
        <v>3</v>
      </c>
      <c r="F22" s="34">
        <f t="shared" si="1"/>
        <v>0.21428571428571427</v>
      </c>
      <c r="G22" s="35">
        <f t="shared" si="2"/>
        <v>20.089285714285715</v>
      </c>
      <c r="H22" s="36" t="str">
        <f t="shared" si="3"/>
        <v>2.0</v>
      </c>
      <c r="I22" s="40" t="s">
        <v>15</v>
      </c>
    </row>
    <row r="23" spans="1:9" ht="19.899999999999999" customHeight="1">
      <c r="A23" s="12">
        <v>294849</v>
      </c>
      <c r="B23" s="32"/>
      <c r="C23" s="13">
        <v>4</v>
      </c>
      <c r="D23" s="14">
        <f t="shared" si="0"/>
        <v>0.25</v>
      </c>
      <c r="E23" s="33"/>
      <c r="F23" s="34" t="str">
        <f t="shared" si="1"/>
        <v/>
      </c>
      <c r="G23" s="35" t="str">
        <f t="shared" si="2"/>
        <v/>
      </c>
      <c r="H23" s="36" t="str">
        <f t="shared" si="3"/>
        <v/>
      </c>
      <c r="I23" s="40" t="s">
        <v>15</v>
      </c>
    </row>
    <row r="24" spans="1:9" ht="19.899999999999999" customHeight="1">
      <c r="A24" s="12">
        <v>294854</v>
      </c>
      <c r="B24" s="32"/>
      <c r="C24" s="13">
        <v>2</v>
      </c>
      <c r="D24" s="14">
        <f t="shared" si="0"/>
        <v>0.125</v>
      </c>
      <c r="E24" s="33">
        <v>0</v>
      </c>
      <c r="F24" s="34">
        <f t="shared" si="1"/>
        <v>0</v>
      </c>
      <c r="G24" s="35">
        <f t="shared" si="2"/>
        <v>6.25</v>
      </c>
      <c r="H24" s="36" t="str">
        <f t="shared" si="3"/>
        <v>2.0</v>
      </c>
      <c r="I24" s="40" t="s">
        <v>15</v>
      </c>
    </row>
    <row r="25" spans="1:9" ht="19.899999999999999" customHeight="1">
      <c r="A25" s="12">
        <v>294856</v>
      </c>
      <c r="B25" s="32"/>
      <c r="C25" s="13">
        <v>7</v>
      </c>
      <c r="D25" s="14">
        <f t="shared" si="0"/>
        <v>0.4375</v>
      </c>
      <c r="E25" s="33">
        <v>7</v>
      </c>
      <c r="F25" s="34">
        <f t="shared" si="1"/>
        <v>0.5</v>
      </c>
      <c r="G25" s="35">
        <f t="shared" si="2"/>
        <v>46.875</v>
      </c>
      <c r="H25" s="36" t="str">
        <f t="shared" si="3"/>
        <v>2.0</v>
      </c>
      <c r="I25" s="40"/>
    </row>
    <row r="26" spans="1:9" ht="19.899999999999999" customHeight="1">
      <c r="A26" s="12">
        <v>294858</v>
      </c>
      <c r="B26" s="32"/>
      <c r="C26" s="13">
        <v>7</v>
      </c>
      <c r="D26" s="14">
        <f t="shared" si="0"/>
        <v>0.4375</v>
      </c>
      <c r="E26" s="33">
        <v>1</v>
      </c>
      <c r="F26" s="34">
        <f t="shared" si="1"/>
        <v>7.1428571428571425E-2</v>
      </c>
      <c r="G26" s="35">
        <f t="shared" si="2"/>
        <v>25.446428571428569</v>
      </c>
      <c r="H26" s="36" t="str">
        <f t="shared" si="3"/>
        <v>2.0</v>
      </c>
      <c r="I26" s="40" t="s">
        <v>15</v>
      </c>
    </row>
    <row r="27" spans="1:9" s="11" customFormat="1" ht="19.899999999999999" customHeight="1">
      <c r="A27" s="12">
        <v>294860</v>
      </c>
      <c r="B27" s="32">
        <v>2</v>
      </c>
      <c r="C27" s="13">
        <v>8</v>
      </c>
      <c r="D27" s="14">
        <f t="shared" si="0"/>
        <v>0.5</v>
      </c>
      <c r="E27" s="33">
        <v>6</v>
      </c>
      <c r="F27" s="34">
        <f t="shared" si="1"/>
        <v>0.42857142857142855</v>
      </c>
      <c r="G27" s="35">
        <f t="shared" si="2"/>
        <v>52.428571428571431</v>
      </c>
      <c r="H27" s="36" t="str">
        <f t="shared" si="3"/>
        <v>3.0</v>
      </c>
      <c r="I27" s="40"/>
    </row>
    <row r="28" spans="1:9" ht="19.899999999999999" customHeight="1">
      <c r="A28" s="12">
        <v>294863</v>
      </c>
      <c r="B28" s="32"/>
      <c r="C28" s="13">
        <v>13</v>
      </c>
      <c r="D28" s="14">
        <f t="shared" si="0"/>
        <v>0.8125</v>
      </c>
      <c r="E28" s="33">
        <v>4</v>
      </c>
      <c r="F28" s="34">
        <f t="shared" si="1"/>
        <v>0.2857142857142857</v>
      </c>
      <c r="G28" s="35">
        <f t="shared" si="2"/>
        <v>54.910714285714278</v>
      </c>
      <c r="H28" s="36" t="str">
        <f t="shared" si="3"/>
        <v>3.0</v>
      </c>
      <c r="I28" s="40"/>
    </row>
  </sheetData>
  <sortState xmlns:xlrd2="http://schemas.microsoft.com/office/spreadsheetml/2017/richdata2" ref="A3:I28">
    <sortCondition ref="A2:A28"/>
  </sortState>
  <conditionalFormatting sqref="B3:B28">
    <cfRule type="cellIs" dxfId="157" priority="20" operator="lessThan">
      <formula>0</formula>
    </cfRule>
    <cfRule type="cellIs" dxfId="156" priority="21" operator="greaterThan">
      <formula>0</formula>
    </cfRule>
  </conditionalFormatting>
  <conditionalFormatting sqref="D3:D28">
    <cfRule type="dataBar" priority="18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{58022C71-DD39-4AEC-8F38-311AFDC2F51B}</x14:id>
        </ext>
      </extLst>
    </cfRule>
  </conditionalFormatting>
  <conditionalFormatting sqref="H3:I28">
    <cfRule type="cellIs" dxfId="155" priority="15" stopIfTrue="1" operator="equal">
      <formula>"3.5"</formula>
    </cfRule>
  </conditionalFormatting>
  <conditionalFormatting sqref="H3:I28">
    <cfRule type="cellIs" dxfId="154" priority="12" stopIfTrue="1" operator="equal">
      <formula>"5.0"</formula>
    </cfRule>
    <cfRule type="cellIs" dxfId="153" priority="13" stopIfTrue="1" operator="equal">
      <formula>"4.5"</formula>
    </cfRule>
    <cfRule type="cellIs" dxfId="152" priority="14" stopIfTrue="1" operator="equal">
      <formula>"4.0"</formula>
    </cfRule>
    <cfRule type="cellIs" dxfId="151" priority="16" stopIfTrue="1" operator="equal">
      <formula>"3.0"</formula>
    </cfRule>
    <cfRule type="cellIs" dxfId="150" priority="17" stopIfTrue="1" operator="equal">
      <formula>"2.0"</formula>
    </cfRule>
  </conditionalFormatting>
  <conditionalFormatting sqref="G3:G28">
    <cfRule type="dataBar" priority="11">
      <dataBar>
        <cfvo type="num" val="0"/>
        <cfvo type="num" val="100"/>
        <color theme="9" tint="0.39997558519241921"/>
      </dataBar>
      <extLst>
        <ext xmlns:x14="http://schemas.microsoft.com/office/spreadsheetml/2009/9/main" uri="{B025F937-C7B1-47D3-B67F-A62EFF666E3E}">
          <x14:id>{C2ACB47F-ABE5-4AFB-BA5F-CB27C5E0772D}</x14:id>
        </ext>
      </extLst>
    </cfRule>
  </conditionalFormatting>
  <conditionalFormatting sqref="F3:F28">
    <cfRule type="dataBar" priority="1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{2FDF7920-EA04-4140-9001-4563B4186935}</x14:id>
        </ext>
      </extLst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022C71-DD39-4AEC-8F38-311AFDC2F51B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D3:D28</xm:sqref>
        </x14:conditionalFormatting>
        <x14:conditionalFormatting xmlns:xm="http://schemas.microsoft.com/office/excel/2006/main">
          <x14:cfRule type="dataBar" id="{C2ACB47F-ABE5-4AFB-BA5F-CB27C5E0772D}">
            <x14:dataBar minLength="0" maxLength="100" border="1" direction="leftToRight">
              <x14:cfvo type="num">
                <xm:f>0</xm:f>
              </x14:cfvo>
              <x14:cfvo type="num">
                <xm:f>100</xm:f>
              </x14:cfvo>
              <x14:borderColor theme="9" tint="-0.249977111117893"/>
              <x14:negativeFillColor rgb="FFFF0000"/>
              <x14:axisColor rgb="FF000000"/>
            </x14:dataBar>
          </x14:cfRule>
          <xm:sqref>G3:G28</xm:sqref>
        </x14:conditionalFormatting>
        <x14:conditionalFormatting xmlns:xm="http://schemas.microsoft.com/office/excel/2006/main">
          <x14:cfRule type="dataBar" id="{2FDF7920-EA04-4140-9001-4563B4186935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F3:F28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1EC8C-1576-4073-B59C-6B43CC2E6115}">
  <sheetPr>
    <tabColor theme="8" tint="0.79998168889431442"/>
  </sheetPr>
  <dimension ref="A1:I28"/>
  <sheetViews>
    <sheetView zoomScale="115" zoomScaleNormal="115" workbookViewId="0">
      <pane xSplit="1" ySplit="2" topLeftCell="B3" activePane="bottomRight" state="frozen"/>
      <selection activeCell="AB20" sqref="AB20"/>
      <selection pane="topRight" activeCell="AB20" sqref="AB20"/>
      <selection pane="bottomLeft" activeCell="AB20" sqref="AB20"/>
      <selection pane="bottomRight" activeCell="H3" sqref="H3"/>
    </sheetView>
  </sheetViews>
  <sheetFormatPr defaultColWidth="11.5703125" defaultRowHeight="12.75" outlineLevelCol="1"/>
  <cols>
    <col min="1" max="1" width="11.7109375" style="4" customWidth="1"/>
    <col min="2" max="2" width="5.7109375" style="4" hidden="1" customWidth="1" outlineLevel="1"/>
    <col min="3" max="7" width="12.7109375" style="4" hidden="1" customWidth="1" outlineLevel="1"/>
    <col min="8" max="8" width="12.7109375" style="4" customWidth="1" collapsed="1"/>
    <col min="9" max="9" width="12.7109375" style="4" customWidth="1"/>
    <col min="10" max="16384" width="11.5703125" style="4"/>
  </cols>
  <sheetData>
    <row r="1" spans="1:9" ht="65.099999999999994" customHeight="1" thickBot="1">
      <c r="A1" s="16" t="s">
        <v>7</v>
      </c>
      <c r="B1" s="17" t="s">
        <v>10</v>
      </c>
      <c r="C1" s="2" t="s">
        <v>1</v>
      </c>
      <c r="D1" s="3" t="s">
        <v>1</v>
      </c>
      <c r="E1" s="18" t="s">
        <v>11</v>
      </c>
      <c r="F1" s="19" t="s">
        <v>11</v>
      </c>
      <c r="G1" s="20" t="s">
        <v>12</v>
      </c>
      <c r="H1" s="21" t="s">
        <v>12</v>
      </c>
      <c r="I1" s="38" t="s">
        <v>22</v>
      </c>
    </row>
    <row r="2" spans="1:9" ht="30" customHeight="1" thickBot="1">
      <c r="A2" s="5" t="s">
        <v>2</v>
      </c>
      <c r="B2" s="22">
        <v>10</v>
      </c>
      <c r="C2" s="6">
        <v>16</v>
      </c>
      <c r="D2" s="7">
        <v>45316</v>
      </c>
      <c r="E2" s="23">
        <v>14</v>
      </c>
      <c r="F2" s="24">
        <v>45327</v>
      </c>
      <c r="G2" s="25" t="s">
        <v>13</v>
      </c>
      <c r="H2" s="26">
        <f>F2</f>
        <v>45327</v>
      </c>
      <c r="I2" s="39">
        <v>45345</v>
      </c>
    </row>
    <row r="3" spans="1:9" ht="19.899999999999999" customHeight="1">
      <c r="A3" s="8">
        <v>272293</v>
      </c>
      <c r="B3" s="27"/>
      <c r="C3" s="9"/>
      <c r="D3" s="10" t="str">
        <f t="shared" ref="D3:D28" si="0">IF(ISBLANK(C3),"",C3/C$2)</f>
        <v/>
      </c>
      <c r="E3" s="28"/>
      <c r="F3" s="29" t="str">
        <f t="shared" ref="F3:F28" si="1">IF(ISBLANK(E3),"",E3/E$2)</f>
        <v/>
      </c>
      <c r="G3" s="30" t="str">
        <f t="shared" ref="G3:G28" si="2">IFERROR((D3+F3)*100/2+B3*3,"")</f>
        <v/>
      </c>
      <c r="H3" s="31" t="str">
        <f t="shared" ref="H3:H28" si="3">IF(G3="","",IF(ROUND(G3,0)&gt;=91,"5.0",IF(ROUND(G3,0)&gt;=81,"4.5",IF(ROUND(G3,0)&gt;=71,"4.0",IF(ROUND(G3,0)&gt;=61,"3.5",IF(ROUND(G3,0)&gt;=51,"3.0","2.0"))))))</f>
        <v/>
      </c>
      <c r="I3" s="41"/>
    </row>
    <row r="4" spans="1:9" ht="19.899999999999999" customHeight="1">
      <c r="A4" s="8">
        <v>273064</v>
      </c>
      <c r="B4" s="27"/>
      <c r="C4" s="9"/>
      <c r="D4" s="10" t="str">
        <f t="shared" si="0"/>
        <v/>
      </c>
      <c r="E4" s="28"/>
      <c r="F4" s="29" t="str">
        <f t="shared" si="1"/>
        <v/>
      </c>
      <c r="G4" s="30" t="str">
        <f t="shared" si="2"/>
        <v/>
      </c>
      <c r="H4" s="31" t="str">
        <f t="shared" si="3"/>
        <v/>
      </c>
      <c r="I4" s="41"/>
    </row>
    <row r="5" spans="1:9" ht="19.899999999999999" customHeight="1">
      <c r="A5" s="12">
        <v>278512</v>
      </c>
      <c r="B5" s="32">
        <v>-1</v>
      </c>
      <c r="C5" s="13">
        <v>2</v>
      </c>
      <c r="D5" s="14">
        <f t="shared" si="0"/>
        <v>0.125</v>
      </c>
      <c r="E5" s="33"/>
      <c r="F5" s="34" t="str">
        <f t="shared" si="1"/>
        <v/>
      </c>
      <c r="G5" s="35" t="str">
        <f t="shared" si="2"/>
        <v/>
      </c>
      <c r="H5" s="36" t="str">
        <f t="shared" si="3"/>
        <v/>
      </c>
      <c r="I5" s="40" t="s">
        <v>23</v>
      </c>
    </row>
    <row r="6" spans="1:9" ht="19.899999999999999" customHeight="1">
      <c r="A6" s="12">
        <v>287658</v>
      </c>
      <c r="B6" s="32"/>
      <c r="C6" s="13">
        <v>9</v>
      </c>
      <c r="D6" s="14">
        <f t="shared" si="0"/>
        <v>0.5625</v>
      </c>
      <c r="E6" s="33">
        <v>2</v>
      </c>
      <c r="F6" s="34">
        <f t="shared" si="1"/>
        <v>0.14285714285714285</v>
      </c>
      <c r="G6" s="35">
        <f t="shared" si="2"/>
        <v>35.267857142857139</v>
      </c>
      <c r="H6" s="36" t="str">
        <f t="shared" si="3"/>
        <v>2.0</v>
      </c>
      <c r="I6" s="40" t="s">
        <v>15</v>
      </c>
    </row>
    <row r="7" spans="1:9" ht="19.899999999999999" customHeight="1">
      <c r="A7" s="12">
        <v>290155</v>
      </c>
      <c r="B7" s="32"/>
      <c r="C7" s="13">
        <v>16</v>
      </c>
      <c r="D7" s="14">
        <f t="shared" si="0"/>
        <v>1</v>
      </c>
      <c r="E7" s="33">
        <v>3</v>
      </c>
      <c r="F7" s="34">
        <f t="shared" si="1"/>
        <v>0.21428571428571427</v>
      </c>
      <c r="G7" s="35">
        <f t="shared" si="2"/>
        <v>60.714285714285708</v>
      </c>
      <c r="H7" s="36" t="str">
        <f t="shared" si="3"/>
        <v>3.5</v>
      </c>
      <c r="I7" s="40"/>
    </row>
    <row r="8" spans="1:9" ht="19.899999999999999" customHeight="1">
      <c r="A8" s="12">
        <v>291737</v>
      </c>
      <c r="B8" s="32"/>
      <c r="C8" s="13">
        <v>15</v>
      </c>
      <c r="D8" s="14">
        <f t="shared" si="0"/>
        <v>0.9375</v>
      </c>
      <c r="E8" s="33">
        <v>4</v>
      </c>
      <c r="F8" s="34">
        <f t="shared" si="1"/>
        <v>0.2857142857142857</v>
      </c>
      <c r="G8" s="35">
        <f t="shared" si="2"/>
        <v>61.160714285714278</v>
      </c>
      <c r="H8" s="36" t="str">
        <f t="shared" si="3"/>
        <v>3.5</v>
      </c>
      <c r="I8" s="40"/>
    </row>
    <row r="9" spans="1:9" ht="19.899999999999999" customHeight="1">
      <c r="A9" s="12">
        <v>291926</v>
      </c>
      <c r="B9" s="32"/>
      <c r="C9" s="13">
        <v>6</v>
      </c>
      <c r="D9" s="14">
        <f t="shared" si="0"/>
        <v>0.375</v>
      </c>
      <c r="E9" s="33">
        <v>1</v>
      </c>
      <c r="F9" s="34">
        <f t="shared" si="1"/>
        <v>7.1428571428571425E-2</v>
      </c>
      <c r="G9" s="35">
        <f t="shared" si="2"/>
        <v>22.321428571428569</v>
      </c>
      <c r="H9" s="36" t="str">
        <f t="shared" si="3"/>
        <v>2.0</v>
      </c>
      <c r="I9" s="40" t="s">
        <v>15</v>
      </c>
    </row>
    <row r="10" spans="1:9" ht="19.899999999999999" customHeight="1">
      <c r="A10" s="8">
        <v>291928</v>
      </c>
      <c r="B10" s="27"/>
      <c r="C10" s="9"/>
      <c r="D10" s="10" t="str">
        <f t="shared" si="0"/>
        <v/>
      </c>
      <c r="E10" s="28"/>
      <c r="F10" s="29" t="str">
        <f t="shared" si="1"/>
        <v/>
      </c>
      <c r="G10" s="30" t="str">
        <f t="shared" si="2"/>
        <v/>
      </c>
      <c r="H10" s="31" t="str">
        <f t="shared" si="3"/>
        <v/>
      </c>
      <c r="I10" s="41"/>
    </row>
    <row r="11" spans="1:9" ht="19.899999999999999" customHeight="1">
      <c r="A11" s="12">
        <v>291933</v>
      </c>
      <c r="B11" s="32"/>
      <c r="C11" s="13">
        <v>13</v>
      </c>
      <c r="D11" s="14">
        <f t="shared" si="0"/>
        <v>0.8125</v>
      </c>
      <c r="E11" s="33">
        <v>4</v>
      </c>
      <c r="F11" s="34">
        <f t="shared" si="1"/>
        <v>0.2857142857142857</v>
      </c>
      <c r="G11" s="35">
        <f t="shared" si="2"/>
        <v>54.910714285714278</v>
      </c>
      <c r="H11" s="36" t="str">
        <f t="shared" si="3"/>
        <v>3.0</v>
      </c>
      <c r="I11" s="40"/>
    </row>
    <row r="12" spans="1:9" s="11" customFormat="1" ht="19.899999999999999" customHeight="1">
      <c r="A12" s="12">
        <v>291936</v>
      </c>
      <c r="B12" s="32">
        <v>1</v>
      </c>
      <c r="C12" s="13">
        <v>14</v>
      </c>
      <c r="D12" s="14">
        <f t="shared" si="0"/>
        <v>0.875</v>
      </c>
      <c r="E12" s="33">
        <v>8</v>
      </c>
      <c r="F12" s="34">
        <f t="shared" si="1"/>
        <v>0.5714285714285714</v>
      </c>
      <c r="G12" s="35">
        <f t="shared" si="2"/>
        <v>75.321428571428569</v>
      </c>
      <c r="H12" s="36" t="str">
        <f t="shared" si="3"/>
        <v>4.0</v>
      </c>
      <c r="I12" s="40"/>
    </row>
    <row r="13" spans="1:9" ht="19.899999999999999" customHeight="1">
      <c r="A13" s="12">
        <v>291942</v>
      </c>
      <c r="B13" s="32">
        <v>1</v>
      </c>
      <c r="C13" s="13">
        <v>9</v>
      </c>
      <c r="D13" s="14">
        <f t="shared" si="0"/>
        <v>0.5625</v>
      </c>
      <c r="E13" s="33">
        <v>8</v>
      </c>
      <c r="F13" s="34">
        <f t="shared" si="1"/>
        <v>0.5714285714285714</v>
      </c>
      <c r="G13" s="35">
        <f t="shared" si="2"/>
        <v>59.696428571428569</v>
      </c>
      <c r="H13" s="36" t="str">
        <f t="shared" si="3"/>
        <v>3.0</v>
      </c>
      <c r="I13" s="40"/>
    </row>
    <row r="14" spans="1:9" ht="19.899999999999999" customHeight="1">
      <c r="A14" s="12">
        <v>291956</v>
      </c>
      <c r="B14" s="32"/>
      <c r="C14" s="13">
        <v>10</v>
      </c>
      <c r="D14" s="14">
        <f t="shared" si="0"/>
        <v>0.625</v>
      </c>
      <c r="E14" s="33">
        <v>1</v>
      </c>
      <c r="F14" s="34">
        <f t="shared" si="1"/>
        <v>7.1428571428571425E-2</v>
      </c>
      <c r="G14" s="35">
        <f t="shared" si="2"/>
        <v>34.821428571428569</v>
      </c>
      <c r="H14" s="36" t="str">
        <f t="shared" si="3"/>
        <v>2.0</v>
      </c>
      <c r="I14" s="40" t="s">
        <v>15</v>
      </c>
    </row>
    <row r="15" spans="1:9" ht="19.899999999999999" customHeight="1">
      <c r="A15" s="12">
        <v>291962</v>
      </c>
      <c r="B15" s="32">
        <v>1</v>
      </c>
      <c r="C15" s="13">
        <v>15</v>
      </c>
      <c r="D15" s="14">
        <f t="shared" si="0"/>
        <v>0.9375</v>
      </c>
      <c r="E15" s="33">
        <v>9</v>
      </c>
      <c r="F15" s="34">
        <f t="shared" si="1"/>
        <v>0.6428571428571429</v>
      </c>
      <c r="G15" s="35">
        <f t="shared" si="2"/>
        <v>82.017857142857139</v>
      </c>
      <c r="H15" s="36" t="str">
        <f t="shared" si="3"/>
        <v>4.5</v>
      </c>
      <c r="I15" s="40"/>
    </row>
    <row r="16" spans="1:9" ht="19.899999999999999" customHeight="1">
      <c r="A16" s="12">
        <v>291966</v>
      </c>
      <c r="B16" s="32">
        <v>1</v>
      </c>
      <c r="C16" s="13">
        <v>16</v>
      </c>
      <c r="D16" s="14">
        <f t="shared" si="0"/>
        <v>1</v>
      </c>
      <c r="E16" s="33">
        <v>11</v>
      </c>
      <c r="F16" s="34">
        <f t="shared" si="1"/>
        <v>0.7857142857142857</v>
      </c>
      <c r="G16" s="35">
        <f t="shared" si="2"/>
        <v>92.285714285714278</v>
      </c>
      <c r="H16" s="36" t="str">
        <f t="shared" si="3"/>
        <v>5.0</v>
      </c>
      <c r="I16" s="40"/>
    </row>
    <row r="17" spans="1:9" ht="19.899999999999999" customHeight="1">
      <c r="A17" s="12">
        <v>291973</v>
      </c>
      <c r="B17" s="32"/>
      <c r="C17" s="13"/>
      <c r="D17" s="14" t="str">
        <f t="shared" si="0"/>
        <v/>
      </c>
      <c r="E17" s="33"/>
      <c r="F17" s="34" t="str">
        <f t="shared" si="1"/>
        <v/>
      </c>
      <c r="G17" s="35" t="str">
        <f t="shared" si="2"/>
        <v/>
      </c>
      <c r="H17" s="36" t="str">
        <f t="shared" si="3"/>
        <v/>
      </c>
      <c r="I17" s="40"/>
    </row>
    <row r="18" spans="1:9" ht="19.899999999999999" customHeight="1">
      <c r="A18" s="12">
        <v>291984</v>
      </c>
      <c r="B18" s="32"/>
      <c r="C18" s="13">
        <v>10</v>
      </c>
      <c r="D18" s="14">
        <f t="shared" si="0"/>
        <v>0.625</v>
      </c>
      <c r="E18" s="33">
        <v>3</v>
      </c>
      <c r="F18" s="34">
        <f t="shared" si="1"/>
        <v>0.21428571428571427</v>
      </c>
      <c r="G18" s="35">
        <f t="shared" si="2"/>
        <v>41.964285714285715</v>
      </c>
      <c r="H18" s="36" t="str">
        <f t="shared" si="3"/>
        <v>2.0</v>
      </c>
      <c r="I18" s="40" t="s">
        <v>15</v>
      </c>
    </row>
    <row r="19" spans="1:9" ht="19.899999999999999" customHeight="1">
      <c r="A19" s="12">
        <v>291986</v>
      </c>
      <c r="B19" s="32">
        <v>-1</v>
      </c>
      <c r="C19" s="13">
        <v>1</v>
      </c>
      <c r="D19" s="14">
        <f t="shared" si="0"/>
        <v>6.25E-2</v>
      </c>
      <c r="E19" s="33">
        <v>0</v>
      </c>
      <c r="F19" s="34">
        <f t="shared" si="1"/>
        <v>0</v>
      </c>
      <c r="G19" s="35">
        <f t="shared" si="2"/>
        <v>0.125</v>
      </c>
      <c r="H19" s="36" t="str">
        <f t="shared" si="3"/>
        <v>2.0</v>
      </c>
      <c r="I19" s="40" t="s">
        <v>23</v>
      </c>
    </row>
    <row r="20" spans="1:9" ht="19.899999999999999" customHeight="1">
      <c r="A20" s="12">
        <v>291989</v>
      </c>
      <c r="B20" s="32"/>
      <c r="C20" s="13">
        <v>15</v>
      </c>
      <c r="D20" s="14">
        <f t="shared" si="0"/>
        <v>0.9375</v>
      </c>
      <c r="E20" s="33">
        <v>10</v>
      </c>
      <c r="F20" s="34">
        <f t="shared" si="1"/>
        <v>0.7142857142857143</v>
      </c>
      <c r="G20" s="35">
        <f t="shared" si="2"/>
        <v>82.589285714285722</v>
      </c>
      <c r="H20" s="36" t="str">
        <f t="shared" si="3"/>
        <v>4.5</v>
      </c>
      <c r="I20" s="40"/>
    </row>
    <row r="21" spans="1:9" s="11" customFormat="1" ht="19.899999999999999" customHeight="1">
      <c r="A21" s="12">
        <v>291993</v>
      </c>
      <c r="B21" s="32"/>
      <c r="C21" s="13">
        <v>10</v>
      </c>
      <c r="D21" s="14">
        <f t="shared" si="0"/>
        <v>0.625</v>
      </c>
      <c r="E21" s="33">
        <v>0</v>
      </c>
      <c r="F21" s="34">
        <f t="shared" si="1"/>
        <v>0</v>
      </c>
      <c r="G21" s="35">
        <f t="shared" si="2"/>
        <v>31.25</v>
      </c>
      <c r="H21" s="36" t="str">
        <f t="shared" si="3"/>
        <v>2.0</v>
      </c>
      <c r="I21" s="40" t="s">
        <v>15</v>
      </c>
    </row>
    <row r="22" spans="1:9" ht="19.899999999999999" customHeight="1">
      <c r="A22" s="12">
        <v>291994</v>
      </c>
      <c r="B22" s="32"/>
      <c r="C22" s="13"/>
      <c r="D22" s="14" t="str">
        <f t="shared" si="0"/>
        <v/>
      </c>
      <c r="E22" s="33"/>
      <c r="F22" s="34" t="str">
        <f t="shared" si="1"/>
        <v/>
      </c>
      <c r="G22" s="35" t="str">
        <f t="shared" si="2"/>
        <v/>
      </c>
      <c r="H22" s="36" t="str">
        <f t="shared" si="3"/>
        <v/>
      </c>
      <c r="I22" s="40"/>
    </row>
    <row r="23" spans="1:9" ht="19.899999999999999" customHeight="1">
      <c r="A23" s="12">
        <v>291996</v>
      </c>
      <c r="B23" s="32">
        <v>-1</v>
      </c>
      <c r="C23" s="13">
        <v>6</v>
      </c>
      <c r="D23" s="14">
        <f t="shared" si="0"/>
        <v>0.375</v>
      </c>
      <c r="E23" s="33">
        <v>1</v>
      </c>
      <c r="F23" s="34">
        <f t="shared" si="1"/>
        <v>7.1428571428571425E-2</v>
      </c>
      <c r="G23" s="35">
        <f t="shared" si="2"/>
        <v>19.321428571428569</v>
      </c>
      <c r="H23" s="36" t="str">
        <f t="shared" si="3"/>
        <v>2.0</v>
      </c>
      <c r="I23" s="40" t="s">
        <v>15</v>
      </c>
    </row>
    <row r="24" spans="1:9" ht="19.899999999999999" customHeight="1">
      <c r="A24" s="12">
        <v>292002</v>
      </c>
      <c r="B24" s="32">
        <v>-1</v>
      </c>
      <c r="C24" s="13">
        <v>0</v>
      </c>
      <c r="D24" s="14">
        <f t="shared" si="0"/>
        <v>0</v>
      </c>
      <c r="E24" s="33">
        <v>0</v>
      </c>
      <c r="F24" s="34">
        <f t="shared" si="1"/>
        <v>0</v>
      </c>
      <c r="G24" s="35">
        <f t="shared" si="2"/>
        <v>-3</v>
      </c>
      <c r="H24" s="36" t="str">
        <f t="shared" si="3"/>
        <v>2.0</v>
      </c>
      <c r="I24" s="40" t="s">
        <v>15</v>
      </c>
    </row>
    <row r="25" spans="1:9" ht="19.899999999999999" customHeight="1">
      <c r="A25" s="12">
        <v>294841</v>
      </c>
      <c r="B25" s="32">
        <v>1</v>
      </c>
      <c r="C25" s="13">
        <v>15</v>
      </c>
      <c r="D25" s="14">
        <f t="shared" si="0"/>
        <v>0.9375</v>
      </c>
      <c r="E25" s="33">
        <v>1</v>
      </c>
      <c r="F25" s="34">
        <f t="shared" si="1"/>
        <v>7.1428571428571425E-2</v>
      </c>
      <c r="G25" s="35">
        <f t="shared" si="2"/>
        <v>53.446428571428569</v>
      </c>
      <c r="H25" s="36" t="str">
        <f t="shared" si="3"/>
        <v>3.0</v>
      </c>
      <c r="I25" s="40"/>
    </row>
    <row r="26" spans="1:9" ht="19.899999999999999" customHeight="1">
      <c r="A26" s="12">
        <v>294844</v>
      </c>
      <c r="B26" s="32">
        <v>1</v>
      </c>
      <c r="C26" s="13">
        <v>9</v>
      </c>
      <c r="D26" s="14">
        <f t="shared" si="0"/>
        <v>0.5625</v>
      </c>
      <c r="E26" s="33">
        <v>6</v>
      </c>
      <c r="F26" s="34">
        <f t="shared" si="1"/>
        <v>0.42857142857142855</v>
      </c>
      <c r="G26" s="35">
        <f t="shared" si="2"/>
        <v>52.553571428571431</v>
      </c>
      <c r="H26" s="36" t="str">
        <f t="shared" si="3"/>
        <v>3.0</v>
      </c>
      <c r="I26" s="40"/>
    </row>
    <row r="27" spans="1:9" ht="19.899999999999999" customHeight="1">
      <c r="A27" s="12">
        <v>294855</v>
      </c>
      <c r="B27" s="32">
        <v>1</v>
      </c>
      <c r="C27" s="13">
        <v>13</v>
      </c>
      <c r="D27" s="14">
        <f t="shared" si="0"/>
        <v>0.8125</v>
      </c>
      <c r="E27" s="33">
        <v>2</v>
      </c>
      <c r="F27" s="34">
        <f t="shared" si="1"/>
        <v>0.14285714285714285</v>
      </c>
      <c r="G27" s="35">
        <f t="shared" si="2"/>
        <v>50.767857142857139</v>
      </c>
      <c r="H27" s="36" t="str">
        <f t="shared" si="3"/>
        <v>3.0</v>
      </c>
      <c r="I27" s="40"/>
    </row>
    <row r="28" spans="1:9" s="11" customFormat="1" ht="19.899999999999999" customHeight="1">
      <c r="A28" s="12">
        <v>294861</v>
      </c>
      <c r="B28" s="32"/>
      <c r="C28" s="13">
        <v>14</v>
      </c>
      <c r="D28" s="14">
        <f t="shared" si="0"/>
        <v>0.875</v>
      </c>
      <c r="E28" s="33">
        <v>5</v>
      </c>
      <c r="F28" s="34">
        <f t="shared" si="1"/>
        <v>0.35714285714285715</v>
      </c>
      <c r="G28" s="35">
        <f t="shared" si="2"/>
        <v>61.607142857142861</v>
      </c>
      <c r="H28" s="36" t="str">
        <f t="shared" si="3"/>
        <v>3.5</v>
      </c>
      <c r="I28" s="40"/>
    </row>
  </sheetData>
  <sortState xmlns:xlrd2="http://schemas.microsoft.com/office/spreadsheetml/2017/richdata2" ref="A3:I28">
    <sortCondition ref="A2:A28"/>
  </sortState>
  <conditionalFormatting sqref="B3:B28">
    <cfRule type="cellIs" dxfId="149" priority="27" operator="lessThan">
      <formula>0</formula>
    </cfRule>
    <cfRule type="cellIs" dxfId="148" priority="28" operator="greaterThan">
      <formula>0</formula>
    </cfRule>
  </conditionalFormatting>
  <conditionalFormatting sqref="D3:D28">
    <cfRule type="dataBar" priority="25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{3D826E25-83C7-401B-ADE4-083B69E041C8}</x14:id>
        </ext>
      </extLst>
    </cfRule>
  </conditionalFormatting>
  <conditionalFormatting sqref="H3:I13 H15:I28 H14">
    <cfRule type="cellIs" dxfId="147" priority="22" stopIfTrue="1" operator="equal">
      <formula>"3.5"</formula>
    </cfRule>
  </conditionalFormatting>
  <conditionalFormatting sqref="H3:I13 H15:I28 H14">
    <cfRule type="cellIs" dxfId="146" priority="19" stopIfTrue="1" operator="equal">
      <formula>"5.0"</formula>
    </cfRule>
    <cfRule type="cellIs" dxfId="145" priority="20" stopIfTrue="1" operator="equal">
      <formula>"4.5"</formula>
    </cfRule>
    <cfRule type="cellIs" dxfId="144" priority="21" stopIfTrue="1" operator="equal">
      <formula>"4.0"</formula>
    </cfRule>
    <cfRule type="cellIs" dxfId="143" priority="23" stopIfTrue="1" operator="equal">
      <formula>"3.0"</formula>
    </cfRule>
    <cfRule type="cellIs" dxfId="142" priority="24" stopIfTrue="1" operator="equal">
      <formula>"2.0"</formula>
    </cfRule>
  </conditionalFormatting>
  <conditionalFormatting sqref="G3:G28">
    <cfRule type="dataBar" priority="18">
      <dataBar>
        <cfvo type="num" val="0"/>
        <cfvo type="num" val="100"/>
        <color theme="9" tint="0.39997558519241921"/>
      </dataBar>
      <extLst>
        <ext xmlns:x14="http://schemas.microsoft.com/office/spreadsheetml/2009/9/main" uri="{B025F937-C7B1-47D3-B67F-A62EFF666E3E}">
          <x14:id>{EB3F110B-9568-4537-85C4-7E8F99F2F96C}</x14:id>
        </ext>
      </extLst>
    </cfRule>
  </conditionalFormatting>
  <conditionalFormatting sqref="F3:F28">
    <cfRule type="dataBar" priority="10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{7D1E9DC1-8C02-4D62-B04F-8E58B5C575DB}</x14:id>
        </ext>
      </extLst>
    </cfRule>
  </conditionalFormatting>
  <conditionalFormatting sqref="I14">
    <cfRule type="cellIs" dxfId="141" priority="4" stopIfTrue="1" operator="equal">
      <formula>"3.5"</formula>
    </cfRule>
  </conditionalFormatting>
  <conditionalFormatting sqref="I14">
    <cfRule type="cellIs" dxfId="140" priority="1" stopIfTrue="1" operator="equal">
      <formula>"5.0"</formula>
    </cfRule>
    <cfRule type="cellIs" dxfId="139" priority="2" stopIfTrue="1" operator="equal">
      <formula>"4.5"</formula>
    </cfRule>
    <cfRule type="cellIs" dxfId="138" priority="3" stopIfTrue="1" operator="equal">
      <formula>"4.0"</formula>
    </cfRule>
    <cfRule type="cellIs" dxfId="137" priority="5" stopIfTrue="1" operator="equal">
      <formula>"3.0"</formula>
    </cfRule>
    <cfRule type="cellIs" dxfId="136" priority="6" stopIfTrue="1" operator="equal">
      <formula>"2.0"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826E25-83C7-401B-ADE4-083B69E041C8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D3:D28</xm:sqref>
        </x14:conditionalFormatting>
        <x14:conditionalFormatting xmlns:xm="http://schemas.microsoft.com/office/excel/2006/main">
          <x14:cfRule type="dataBar" id="{EB3F110B-9568-4537-85C4-7E8F99F2F96C}">
            <x14:dataBar minLength="0" maxLength="100" border="1" direction="leftToRight">
              <x14:cfvo type="num">
                <xm:f>0</xm:f>
              </x14:cfvo>
              <x14:cfvo type="num">
                <xm:f>100</xm:f>
              </x14:cfvo>
              <x14:borderColor theme="9" tint="-0.249977111117893"/>
              <x14:negativeFillColor rgb="FFFF0000"/>
              <x14:axisColor rgb="FF000000"/>
            </x14:dataBar>
          </x14:cfRule>
          <xm:sqref>G3:G28</xm:sqref>
        </x14:conditionalFormatting>
        <x14:conditionalFormatting xmlns:xm="http://schemas.microsoft.com/office/excel/2006/main">
          <x14:cfRule type="dataBar" id="{7D1E9DC1-8C02-4D62-B04F-8E58B5C575DB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F3:F28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BEF3D-1C50-47F3-BBA0-EC86613B1311}">
  <sheetPr>
    <tabColor theme="9" tint="0.79998168889431442"/>
  </sheetPr>
  <dimension ref="A1:J23"/>
  <sheetViews>
    <sheetView tabSelected="1" zoomScale="115" zoomScaleNormal="115" workbookViewId="0">
      <pane xSplit="1" ySplit="2" topLeftCell="B3" activePane="bottomRight" state="frozen"/>
      <selection activeCell="AB20" sqref="AB20"/>
      <selection pane="topRight" activeCell="AB20" sqref="AB20"/>
      <selection pane="bottomLeft" activeCell="AB20" sqref="AB20"/>
      <selection pane="bottomRight" activeCell="H3" sqref="H3"/>
    </sheetView>
  </sheetViews>
  <sheetFormatPr defaultColWidth="11.5703125" defaultRowHeight="12.75" outlineLevelCol="1"/>
  <cols>
    <col min="1" max="1" width="11.7109375" style="4" customWidth="1"/>
    <col min="2" max="2" width="5.7109375" style="4" hidden="1" customWidth="1" outlineLevel="1"/>
    <col min="3" max="7" width="12.7109375" style="4" hidden="1" customWidth="1" outlineLevel="1"/>
    <col min="8" max="8" width="12.7109375" style="4" customWidth="1" collapsed="1"/>
    <col min="9" max="9" width="12.7109375" style="4" customWidth="1"/>
    <col min="10" max="16384" width="11.5703125" style="4"/>
  </cols>
  <sheetData>
    <row r="1" spans="1:10" ht="65.099999999999994" customHeight="1" thickBot="1">
      <c r="A1" s="15" t="s">
        <v>3</v>
      </c>
      <c r="B1" s="17" t="s">
        <v>16</v>
      </c>
      <c r="C1" s="2" t="s">
        <v>1</v>
      </c>
      <c r="D1" s="3" t="s">
        <v>1</v>
      </c>
      <c r="E1" s="18" t="s">
        <v>11</v>
      </c>
      <c r="F1" s="19" t="s">
        <v>11</v>
      </c>
      <c r="G1" s="20" t="s">
        <v>12</v>
      </c>
      <c r="H1" s="21" t="s">
        <v>12</v>
      </c>
      <c r="I1" s="38" t="s">
        <v>22</v>
      </c>
    </row>
    <row r="2" spans="1:10" ht="30" customHeight="1" thickBot="1">
      <c r="A2" s="5" t="s">
        <v>2</v>
      </c>
      <c r="B2" s="22" t="s">
        <v>26</v>
      </c>
      <c r="C2" s="6">
        <v>16</v>
      </c>
      <c r="D2" s="7">
        <v>45275</v>
      </c>
      <c r="E2" s="23">
        <v>14</v>
      </c>
      <c r="F2" s="24">
        <v>45327</v>
      </c>
      <c r="G2" s="25" t="s">
        <v>13</v>
      </c>
      <c r="H2" s="26">
        <f>F2</f>
        <v>45327</v>
      </c>
      <c r="I2" s="39">
        <v>45345</v>
      </c>
    </row>
    <row r="3" spans="1:10" ht="19.899999999999999" customHeight="1">
      <c r="A3" s="12">
        <v>288487</v>
      </c>
      <c r="B3" s="32"/>
      <c r="C3" s="13"/>
      <c r="D3" s="14" t="str">
        <f t="shared" ref="D3:D23" si="0">IF(ISBLANK(C3),"",C3/C$2)</f>
        <v/>
      </c>
      <c r="E3" s="33"/>
      <c r="F3" s="34" t="str">
        <f t="shared" ref="F3:F23" si="1">IF(ISBLANK(E3),"",E3/E$2)</f>
        <v/>
      </c>
      <c r="G3" s="35" t="str">
        <f t="shared" ref="G3:G23" si="2">IFERROR((D3+F3)*100/2+B3*3,"")</f>
        <v/>
      </c>
      <c r="H3" s="36" t="s">
        <v>15</v>
      </c>
      <c r="I3" s="40"/>
    </row>
    <row r="4" spans="1:10" ht="19.899999999999999" customHeight="1">
      <c r="A4" s="12">
        <v>290083</v>
      </c>
      <c r="B4" s="32">
        <v>5</v>
      </c>
      <c r="C4" s="13">
        <v>6</v>
      </c>
      <c r="D4" s="14">
        <f t="shared" si="0"/>
        <v>0.375</v>
      </c>
      <c r="E4" s="33">
        <v>0</v>
      </c>
      <c r="F4" s="34">
        <f t="shared" si="1"/>
        <v>0</v>
      </c>
      <c r="G4" s="35">
        <f t="shared" si="2"/>
        <v>33.75</v>
      </c>
      <c r="H4" s="36" t="str">
        <f t="shared" ref="H4:H23" si="3">IF(G4="","",IF(ROUND(G4,0)&gt;=91,"5.0",IF(ROUND(G4,0)&gt;=81,"4.5",IF(ROUND(G4,0)&gt;=71,"4.0",IF(ROUND(G4,0)&gt;=61,"3.5",IF(ROUND(G4,0)&gt;=51,"3.0","2.0"))))))</f>
        <v>2.0</v>
      </c>
      <c r="I4" s="40" t="s">
        <v>23</v>
      </c>
    </row>
    <row r="5" spans="1:10" ht="19.899999999999999" customHeight="1">
      <c r="A5" s="12">
        <v>291717</v>
      </c>
      <c r="B5" s="32">
        <v>5</v>
      </c>
      <c r="C5" s="13">
        <v>5</v>
      </c>
      <c r="D5" s="14">
        <f t="shared" si="0"/>
        <v>0.3125</v>
      </c>
      <c r="E5" s="33">
        <v>9</v>
      </c>
      <c r="F5" s="34">
        <f t="shared" si="1"/>
        <v>0.6428571428571429</v>
      </c>
      <c r="G5" s="35">
        <f t="shared" si="2"/>
        <v>62.767857142857146</v>
      </c>
      <c r="H5" s="36" t="str">
        <f t="shared" si="3"/>
        <v>3.5</v>
      </c>
      <c r="I5" s="40"/>
    </row>
    <row r="6" spans="1:10" ht="19.899999999999999" customHeight="1">
      <c r="A6" s="12">
        <v>291722</v>
      </c>
      <c r="B6" s="32">
        <v>5</v>
      </c>
      <c r="C6" s="13">
        <v>10</v>
      </c>
      <c r="D6" s="14">
        <f t="shared" si="0"/>
        <v>0.625</v>
      </c>
      <c r="E6" s="33">
        <v>4</v>
      </c>
      <c r="F6" s="34">
        <f t="shared" si="1"/>
        <v>0.2857142857142857</v>
      </c>
      <c r="G6" s="35">
        <f t="shared" si="2"/>
        <v>60.535714285714285</v>
      </c>
      <c r="H6" s="36" t="str">
        <f t="shared" si="3"/>
        <v>3.5</v>
      </c>
      <c r="I6" s="40"/>
    </row>
    <row r="7" spans="1:10" ht="19.899999999999999" customHeight="1">
      <c r="A7" s="8">
        <v>291725</v>
      </c>
      <c r="B7" s="27"/>
      <c r="C7" s="9"/>
      <c r="D7" s="10" t="str">
        <f t="shared" si="0"/>
        <v/>
      </c>
      <c r="E7" s="28"/>
      <c r="F7" s="29" t="str">
        <f t="shared" si="1"/>
        <v/>
      </c>
      <c r="G7" s="30" t="str">
        <f t="shared" si="2"/>
        <v/>
      </c>
      <c r="H7" s="31" t="str">
        <f t="shared" si="3"/>
        <v/>
      </c>
      <c r="I7" s="41"/>
    </row>
    <row r="8" spans="1:10" ht="19.899999999999999" customHeight="1">
      <c r="A8" s="12">
        <v>291727</v>
      </c>
      <c r="B8" s="32">
        <v>5</v>
      </c>
      <c r="C8" s="13">
        <v>9</v>
      </c>
      <c r="D8" s="14">
        <f t="shared" si="0"/>
        <v>0.5625</v>
      </c>
      <c r="E8" s="33">
        <v>9</v>
      </c>
      <c r="F8" s="34">
        <f t="shared" si="1"/>
        <v>0.6428571428571429</v>
      </c>
      <c r="G8" s="35">
        <f t="shared" si="2"/>
        <v>75.267857142857139</v>
      </c>
      <c r="H8" s="36" t="str">
        <f t="shared" si="3"/>
        <v>4.0</v>
      </c>
      <c r="I8" s="40"/>
    </row>
    <row r="9" spans="1:10" s="11" customFormat="1" ht="19.899999999999999" customHeight="1">
      <c r="A9" s="12">
        <v>291731</v>
      </c>
      <c r="B9" s="32">
        <v>5</v>
      </c>
      <c r="C9" s="13">
        <v>6</v>
      </c>
      <c r="D9" s="14">
        <f t="shared" si="0"/>
        <v>0.375</v>
      </c>
      <c r="E9" s="33">
        <v>6</v>
      </c>
      <c r="F9" s="34">
        <f t="shared" si="1"/>
        <v>0.42857142857142855</v>
      </c>
      <c r="G9" s="35">
        <f t="shared" si="2"/>
        <v>55.178571428571431</v>
      </c>
      <c r="H9" s="36" t="str">
        <f t="shared" si="3"/>
        <v>3.0</v>
      </c>
      <c r="I9" s="40"/>
      <c r="J9" s="4"/>
    </row>
    <row r="10" spans="1:10" ht="19.899999999999999" customHeight="1">
      <c r="A10" s="12">
        <v>291735</v>
      </c>
      <c r="B10" s="32">
        <v>5</v>
      </c>
      <c r="C10" s="13">
        <v>2</v>
      </c>
      <c r="D10" s="14">
        <f t="shared" si="0"/>
        <v>0.125</v>
      </c>
      <c r="E10" s="33">
        <v>2</v>
      </c>
      <c r="F10" s="34">
        <f t="shared" si="1"/>
        <v>0.14285714285714285</v>
      </c>
      <c r="G10" s="35">
        <f t="shared" si="2"/>
        <v>28.392857142857142</v>
      </c>
      <c r="H10" s="36" t="str">
        <f t="shared" si="3"/>
        <v>2.0</v>
      </c>
      <c r="I10" s="40" t="s">
        <v>15</v>
      </c>
    </row>
    <row r="11" spans="1:10" ht="19.899999999999999" customHeight="1">
      <c r="A11" s="12">
        <v>291736</v>
      </c>
      <c r="B11" s="32">
        <v>5</v>
      </c>
      <c r="C11" s="13">
        <v>10</v>
      </c>
      <c r="D11" s="14">
        <f t="shared" si="0"/>
        <v>0.625</v>
      </c>
      <c r="E11" s="33">
        <v>11</v>
      </c>
      <c r="F11" s="34">
        <f t="shared" si="1"/>
        <v>0.7857142857142857</v>
      </c>
      <c r="G11" s="35">
        <f t="shared" si="2"/>
        <v>85.535714285714278</v>
      </c>
      <c r="H11" s="36" t="str">
        <f t="shared" si="3"/>
        <v>4.5</v>
      </c>
      <c r="I11" s="40"/>
    </row>
    <row r="12" spans="1:10" ht="19.899999999999999" customHeight="1">
      <c r="A12" s="8">
        <v>291738</v>
      </c>
      <c r="B12" s="27"/>
      <c r="C12" s="9"/>
      <c r="D12" s="10" t="str">
        <f t="shared" si="0"/>
        <v/>
      </c>
      <c r="E12" s="28"/>
      <c r="F12" s="29" t="str">
        <f t="shared" si="1"/>
        <v/>
      </c>
      <c r="G12" s="30" t="str">
        <f t="shared" si="2"/>
        <v/>
      </c>
      <c r="H12" s="31" t="str">
        <f t="shared" si="3"/>
        <v/>
      </c>
      <c r="I12" s="41"/>
    </row>
    <row r="13" spans="1:10" ht="19.899999999999999" customHeight="1">
      <c r="A13" s="12">
        <v>291740</v>
      </c>
      <c r="B13" s="32">
        <v>6</v>
      </c>
      <c r="C13" s="13">
        <v>9</v>
      </c>
      <c r="D13" s="14">
        <f t="shared" si="0"/>
        <v>0.5625</v>
      </c>
      <c r="E13" s="33">
        <v>7</v>
      </c>
      <c r="F13" s="34">
        <f t="shared" si="1"/>
        <v>0.5</v>
      </c>
      <c r="G13" s="35">
        <f t="shared" si="2"/>
        <v>71.125</v>
      </c>
      <c r="H13" s="36" t="str">
        <f t="shared" si="3"/>
        <v>4.0</v>
      </c>
      <c r="I13" s="40"/>
    </row>
    <row r="14" spans="1:10" s="11" customFormat="1" ht="19.899999999999999" customHeight="1">
      <c r="A14" s="12">
        <v>291741</v>
      </c>
      <c r="B14" s="32">
        <v>5</v>
      </c>
      <c r="C14" s="13">
        <v>11</v>
      </c>
      <c r="D14" s="14">
        <f t="shared" si="0"/>
        <v>0.6875</v>
      </c>
      <c r="E14" s="33">
        <v>9</v>
      </c>
      <c r="F14" s="34">
        <f t="shared" si="1"/>
        <v>0.6428571428571429</v>
      </c>
      <c r="G14" s="35">
        <f t="shared" si="2"/>
        <v>81.517857142857139</v>
      </c>
      <c r="H14" s="36" t="str">
        <f t="shared" si="3"/>
        <v>4.5</v>
      </c>
      <c r="I14" s="40"/>
      <c r="J14" s="4"/>
    </row>
    <row r="15" spans="1:10" ht="19.899999999999999" customHeight="1">
      <c r="A15" s="12">
        <v>291742</v>
      </c>
      <c r="B15" s="32">
        <v>5</v>
      </c>
      <c r="C15" s="13">
        <v>3</v>
      </c>
      <c r="D15" s="14">
        <f t="shared" si="0"/>
        <v>0.1875</v>
      </c>
      <c r="E15" s="33">
        <v>2</v>
      </c>
      <c r="F15" s="34">
        <f t="shared" si="1"/>
        <v>0.14285714285714285</v>
      </c>
      <c r="G15" s="35">
        <f t="shared" si="2"/>
        <v>31.517857142857142</v>
      </c>
      <c r="H15" s="36" t="str">
        <f t="shared" si="3"/>
        <v>2.0</v>
      </c>
      <c r="I15" s="40" t="s">
        <v>15</v>
      </c>
    </row>
    <row r="16" spans="1:10" ht="19.899999999999999" customHeight="1">
      <c r="A16" s="12">
        <v>291744</v>
      </c>
      <c r="B16" s="32">
        <v>6</v>
      </c>
      <c r="C16" s="13">
        <v>11</v>
      </c>
      <c r="D16" s="14">
        <f t="shared" si="0"/>
        <v>0.6875</v>
      </c>
      <c r="E16" s="33">
        <v>7</v>
      </c>
      <c r="F16" s="34">
        <f t="shared" si="1"/>
        <v>0.5</v>
      </c>
      <c r="G16" s="35">
        <f t="shared" si="2"/>
        <v>77.375</v>
      </c>
      <c r="H16" s="36" t="str">
        <f t="shared" si="3"/>
        <v>4.0</v>
      </c>
      <c r="I16" s="40"/>
    </row>
    <row r="17" spans="1:9" ht="19.899999999999999" customHeight="1">
      <c r="A17" s="12">
        <v>291748</v>
      </c>
      <c r="B17" s="32"/>
      <c r="C17" s="13"/>
      <c r="D17" s="14" t="str">
        <f t="shared" si="0"/>
        <v/>
      </c>
      <c r="E17" s="33"/>
      <c r="F17" s="34" t="str">
        <f t="shared" si="1"/>
        <v/>
      </c>
      <c r="G17" s="35" t="str">
        <f t="shared" si="2"/>
        <v/>
      </c>
      <c r="H17" s="36" t="str">
        <f t="shared" si="3"/>
        <v/>
      </c>
      <c r="I17" s="40"/>
    </row>
    <row r="18" spans="1:9" ht="19.899999999999999" customHeight="1">
      <c r="A18" s="12">
        <v>293689</v>
      </c>
      <c r="B18" s="32">
        <v>5</v>
      </c>
      <c r="C18" s="13">
        <v>8</v>
      </c>
      <c r="D18" s="14">
        <f t="shared" si="0"/>
        <v>0.5</v>
      </c>
      <c r="E18" s="33">
        <v>10</v>
      </c>
      <c r="F18" s="34">
        <f t="shared" si="1"/>
        <v>0.7142857142857143</v>
      </c>
      <c r="G18" s="35">
        <f t="shared" si="2"/>
        <v>75.714285714285722</v>
      </c>
      <c r="H18" s="36" t="str">
        <f t="shared" si="3"/>
        <v>4.0</v>
      </c>
      <c r="I18" s="40"/>
    </row>
    <row r="19" spans="1:9" ht="19.899999999999999" customHeight="1">
      <c r="A19" s="12">
        <v>294878</v>
      </c>
      <c r="B19" s="32">
        <v>5</v>
      </c>
      <c r="C19" s="13">
        <v>2</v>
      </c>
      <c r="D19" s="14">
        <f t="shared" si="0"/>
        <v>0.125</v>
      </c>
      <c r="E19" s="33">
        <v>1</v>
      </c>
      <c r="F19" s="34">
        <f t="shared" si="1"/>
        <v>7.1428571428571425E-2</v>
      </c>
      <c r="G19" s="35">
        <f t="shared" si="2"/>
        <v>24.821428571428569</v>
      </c>
      <c r="H19" s="36" t="str">
        <f t="shared" si="3"/>
        <v>2.0</v>
      </c>
      <c r="I19" s="40" t="s">
        <v>15</v>
      </c>
    </row>
    <row r="20" spans="1:9" ht="19.899999999999999" customHeight="1">
      <c r="A20" s="12">
        <v>294879</v>
      </c>
      <c r="B20" s="32">
        <v>5</v>
      </c>
      <c r="C20" s="13">
        <v>7</v>
      </c>
      <c r="D20" s="14">
        <f t="shared" si="0"/>
        <v>0.4375</v>
      </c>
      <c r="E20" s="33">
        <v>3</v>
      </c>
      <c r="F20" s="34">
        <f t="shared" si="1"/>
        <v>0.21428571428571427</v>
      </c>
      <c r="G20" s="35">
        <f t="shared" si="2"/>
        <v>47.589285714285715</v>
      </c>
      <c r="H20" s="36" t="str">
        <f t="shared" si="3"/>
        <v>2.0</v>
      </c>
      <c r="I20" s="40" t="s">
        <v>15</v>
      </c>
    </row>
    <row r="21" spans="1:9" ht="19.899999999999999" customHeight="1">
      <c r="A21" s="12">
        <v>294880</v>
      </c>
      <c r="B21" s="32">
        <v>5</v>
      </c>
      <c r="C21" s="13">
        <v>5</v>
      </c>
      <c r="D21" s="14">
        <f t="shared" si="0"/>
        <v>0.3125</v>
      </c>
      <c r="E21" s="33">
        <v>8</v>
      </c>
      <c r="F21" s="34">
        <f t="shared" si="1"/>
        <v>0.5714285714285714</v>
      </c>
      <c r="G21" s="35">
        <f t="shared" si="2"/>
        <v>59.196428571428569</v>
      </c>
      <c r="H21" s="36" t="str">
        <f t="shared" si="3"/>
        <v>3.0</v>
      </c>
      <c r="I21" s="40"/>
    </row>
    <row r="22" spans="1:9" ht="19.899999999999999" customHeight="1">
      <c r="A22" s="12">
        <v>294884</v>
      </c>
      <c r="B22" s="32">
        <v>7</v>
      </c>
      <c r="C22" s="13">
        <v>7</v>
      </c>
      <c r="D22" s="14">
        <f t="shared" si="0"/>
        <v>0.4375</v>
      </c>
      <c r="E22" s="33">
        <v>5</v>
      </c>
      <c r="F22" s="34">
        <f t="shared" si="1"/>
        <v>0.35714285714285715</v>
      </c>
      <c r="G22" s="35">
        <f t="shared" si="2"/>
        <v>60.732142857142861</v>
      </c>
      <c r="H22" s="36" t="str">
        <f t="shared" si="3"/>
        <v>3.5</v>
      </c>
      <c r="I22" s="40"/>
    </row>
    <row r="23" spans="1:9" ht="19.899999999999999" customHeight="1">
      <c r="A23" s="12">
        <v>294887</v>
      </c>
      <c r="B23" s="32">
        <v>7</v>
      </c>
      <c r="C23" s="13">
        <v>8</v>
      </c>
      <c r="D23" s="14">
        <f t="shared" si="0"/>
        <v>0.5</v>
      </c>
      <c r="E23" s="33">
        <v>13</v>
      </c>
      <c r="F23" s="34">
        <f t="shared" si="1"/>
        <v>0.9285714285714286</v>
      </c>
      <c r="G23" s="35">
        <f t="shared" si="2"/>
        <v>92.428571428571431</v>
      </c>
      <c r="H23" s="36" t="str">
        <f t="shared" si="3"/>
        <v>5.0</v>
      </c>
      <c r="I23" s="40"/>
    </row>
  </sheetData>
  <sortState xmlns:xlrd2="http://schemas.microsoft.com/office/spreadsheetml/2017/richdata2" ref="A3:I23">
    <sortCondition ref="A2:A23"/>
  </sortState>
  <conditionalFormatting sqref="B3:B23">
    <cfRule type="cellIs" dxfId="135" priority="25" operator="lessThan">
      <formula>0</formula>
    </cfRule>
    <cfRule type="cellIs" dxfId="134" priority="26" operator="greaterThan">
      <formula>0</formula>
    </cfRule>
  </conditionalFormatting>
  <conditionalFormatting sqref="D3:D23 F3:F23">
    <cfRule type="dataBar" priority="23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{37060250-4C4F-4F05-986B-8EBE130AE2E5}</x14:id>
        </ext>
      </extLst>
    </cfRule>
  </conditionalFormatting>
  <conditionalFormatting sqref="H3:I19 H21:I23 H20">
    <cfRule type="cellIs" dxfId="59" priority="20" stopIfTrue="1" operator="equal">
      <formula>"3.5"</formula>
    </cfRule>
  </conditionalFormatting>
  <conditionalFormatting sqref="H3:I19 H21:I23 H20">
    <cfRule type="cellIs" dxfId="58" priority="17" stopIfTrue="1" operator="equal">
      <formula>"5.0"</formula>
    </cfRule>
    <cfRule type="cellIs" dxfId="57" priority="18" stopIfTrue="1" operator="equal">
      <formula>"4.5"</formula>
    </cfRule>
    <cfRule type="cellIs" dxfId="56" priority="19" stopIfTrue="1" operator="equal">
      <formula>"4.0"</formula>
    </cfRule>
    <cfRule type="cellIs" dxfId="55" priority="21" stopIfTrue="1" operator="equal">
      <formula>"3.0"</formula>
    </cfRule>
    <cfRule type="cellIs" dxfId="54" priority="22" stopIfTrue="1" operator="equal">
      <formula>"2.0"</formula>
    </cfRule>
  </conditionalFormatting>
  <conditionalFormatting sqref="G3:G23">
    <cfRule type="dataBar" priority="16">
      <dataBar>
        <cfvo type="num" val="0"/>
        <cfvo type="num" val="100"/>
        <color theme="9" tint="0.39997558519241921"/>
      </dataBar>
      <extLst>
        <ext xmlns:x14="http://schemas.microsoft.com/office/spreadsheetml/2009/9/main" uri="{B025F937-C7B1-47D3-B67F-A62EFF666E3E}">
          <x14:id>{74596877-51F0-4103-9162-624E697F9508}</x14:id>
        </ext>
      </extLst>
    </cfRule>
  </conditionalFormatting>
  <conditionalFormatting sqref="I20">
    <cfRule type="cellIs" dxfId="53" priority="4" stopIfTrue="1" operator="equal">
      <formula>"3.5"</formula>
    </cfRule>
  </conditionalFormatting>
  <conditionalFormatting sqref="I20">
    <cfRule type="cellIs" dxfId="52" priority="1" stopIfTrue="1" operator="equal">
      <formula>"5.0"</formula>
    </cfRule>
    <cfRule type="cellIs" dxfId="51" priority="2" stopIfTrue="1" operator="equal">
      <formula>"4.5"</formula>
    </cfRule>
    <cfRule type="cellIs" dxfId="50" priority="3" stopIfTrue="1" operator="equal">
      <formula>"4.0"</formula>
    </cfRule>
    <cfRule type="cellIs" dxfId="49" priority="5" stopIfTrue="1" operator="equal">
      <formula>"3.0"</formula>
    </cfRule>
    <cfRule type="cellIs" dxfId="48" priority="6" stopIfTrue="1" operator="equal">
      <formula>"2.0"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060250-4C4F-4F05-986B-8EBE130AE2E5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D3:D23 F3:F23</xm:sqref>
        </x14:conditionalFormatting>
        <x14:conditionalFormatting xmlns:xm="http://schemas.microsoft.com/office/excel/2006/main">
          <x14:cfRule type="dataBar" id="{74596877-51F0-4103-9162-624E697F9508}">
            <x14:dataBar minLength="0" maxLength="100" border="1" direction="leftToRight">
              <x14:cfvo type="num">
                <xm:f>0</xm:f>
              </x14:cfvo>
              <x14:cfvo type="num">
                <xm:f>100</xm:f>
              </x14:cfvo>
              <x14:borderColor theme="9" tint="-0.249977111117893"/>
              <x14:negativeFillColor rgb="FFFF0000"/>
              <x14:axisColor rgb="FF000000"/>
            </x14:dataBar>
          </x14:cfRule>
          <xm:sqref>G3:G23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C0FBE-F599-4B44-AF83-12FC1B311190}">
  <sheetPr>
    <tabColor theme="8" tint="0.59999389629810485"/>
  </sheetPr>
  <dimension ref="A1:J28"/>
  <sheetViews>
    <sheetView zoomScale="115" zoomScaleNormal="115" workbookViewId="0">
      <pane xSplit="1" ySplit="2" topLeftCell="B3" activePane="bottomRight" state="frozen"/>
      <selection activeCell="AB20" sqref="AB20"/>
      <selection pane="topRight" activeCell="AB20" sqref="AB20"/>
      <selection pane="bottomLeft" activeCell="AB20" sqref="AB20"/>
      <selection pane="bottomRight" activeCell="H3" sqref="H3"/>
    </sheetView>
  </sheetViews>
  <sheetFormatPr defaultColWidth="11.5703125" defaultRowHeight="12.75" outlineLevelCol="1"/>
  <cols>
    <col min="1" max="1" width="11.7109375" style="4" customWidth="1"/>
    <col min="2" max="2" width="5.7109375" style="4" hidden="1" customWidth="1" outlineLevel="1"/>
    <col min="3" max="7" width="12.7109375" style="4" hidden="1" customWidth="1" outlineLevel="1"/>
    <col min="8" max="8" width="12.7109375" style="4" customWidth="1" collapsed="1"/>
    <col min="9" max="9" width="12.7109375" style="4" customWidth="1"/>
    <col min="10" max="16384" width="11.5703125" style="4"/>
  </cols>
  <sheetData>
    <row r="1" spans="1:10" ht="65.099999999999994" customHeight="1" thickBot="1">
      <c r="A1" s="16" t="s">
        <v>4</v>
      </c>
      <c r="B1" s="17" t="s">
        <v>10</v>
      </c>
      <c r="C1" s="2" t="s">
        <v>1</v>
      </c>
      <c r="D1" s="3" t="s">
        <v>1</v>
      </c>
      <c r="E1" s="18" t="s">
        <v>11</v>
      </c>
      <c r="F1" s="19" t="s">
        <v>11</v>
      </c>
      <c r="G1" s="20" t="s">
        <v>12</v>
      </c>
      <c r="H1" s="21" t="s">
        <v>12</v>
      </c>
      <c r="I1" s="38" t="s">
        <v>22</v>
      </c>
    </row>
    <row r="2" spans="1:10" ht="30" customHeight="1" thickBot="1">
      <c r="A2" s="5" t="s">
        <v>2</v>
      </c>
      <c r="B2" s="22">
        <v>10</v>
      </c>
      <c r="C2" s="6">
        <v>16</v>
      </c>
      <c r="D2" s="7">
        <v>45280</v>
      </c>
      <c r="E2" s="23">
        <v>14</v>
      </c>
      <c r="F2" s="24">
        <v>45327</v>
      </c>
      <c r="G2" s="25" t="s">
        <v>13</v>
      </c>
      <c r="H2" s="26">
        <f>F2</f>
        <v>45327</v>
      </c>
      <c r="I2" s="39">
        <v>45345</v>
      </c>
    </row>
    <row r="3" spans="1:10" ht="19.899999999999999" customHeight="1">
      <c r="A3" s="8">
        <v>284845</v>
      </c>
      <c r="B3" s="27"/>
      <c r="C3" s="9"/>
      <c r="D3" s="10" t="str">
        <f t="shared" ref="D3:D28" si="0">IF(ISBLANK(C3),"",C3/C$2)</f>
        <v/>
      </c>
      <c r="E3" s="28"/>
      <c r="F3" s="29" t="str">
        <f t="shared" ref="F3:F28" si="1">IF(ISBLANK(E3),"",E3/E$2)</f>
        <v/>
      </c>
      <c r="G3" s="30" t="str">
        <f t="shared" ref="G3:G28" si="2">IFERROR((D3+F3)*100/2+B3*3,"")</f>
        <v/>
      </c>
      <c r="H3" s="31" t="str">
        <f t="shared" ref="H3:H28" si="3">IF(G3="","",IF(ROUND(G3,0)&gt;=91,"5.0",IF(ROUND(G3,0)&gt;=81,"4.5",IF(ROUND(G3,0)&gt;=71,"4.0",IF(ROUND(G3,0)&gt;=61,"3.5",IF(ROUND(G3,0)&gt;=51,"3.0","2.0"))))))</f>
        <v/>
      </c>
      <c r="I3" s="41"/>
    </row>
    <row r="4" spans="1:10" s="11" customFormat="1" ht="19.899999999999999" customHeight="1">
      <c r="A4" s="12">
        <v>285362</v>
      </c>
      <c r="B4" s="32"/>
      <c r="C4" s="13">
        <v>0</v>
      </c>
      <c r="D4" s="14">
        <f t="shared" si="0"/>
        <v>0</v>
      </c>
      <c r="E4" s="33">
        <v>0</v>
      </c>
      <c r="F4" s="34">
        <f t="shared" si="1"/>
        <v>0</v>
      </c>
      <c r="G4" s="35">
        <f t="shared" si="2"/>
        <v>0</v>
      </c>
      <c r="H4" s="36" t="str">
        <f t="shared" si="3"/>
        <v>2.0</v>
      </c>
      <c r="I4" s="40" t="s">
        <v>15</v>
      </c>
      <c r="J4" s="4"/>
    </row>
    <row r="5" spans="1:10" ht="19.899999999999999" customHeight="1">
      <c r="A5" s="12">
        <v>286192</v>
      </c>
      <c r="B5" s="32"/>
      <c r="C5" s="13">
        <v>8</v>
      </c>
      <c r="D5" s="14">
        <f t="shared" si="0"/>
        <v>0.5</v>
      </c>
      <c r="E5" s="33">
        <v>2</v>
      </c>
      <c r="F5" s="34">
        <f t="shared" si="1"/>
        <v>0.14285714285714285</v>
      </c>
      <c r="G5" s="35">
        <f t="shared" si="2"/>
        <v>32.142857142857139</v>
      </c>
      <c r="H5" s="36" t="str">
        <f t="shared" si="3"/>
        <v>2.0</v>
      </c>
      <c r="I5" s="40" t="s">
        <v>15</v>
      </c>
    </row>
    <row r="6" spans="1:10" ht="19.899999999999999" customHeight="1">
      <c r="A6" s="12">
        <v>287741</v>
      </c>
      <c r="B6" s="32"/>
      <c r="C6" s="13">
        <v>13</v>
      </c>
      <c r="D6" s="14">
        <f t="shared" si="0"/>
        <v>0.8125</v>
      </c>
      <c r="E6" s="33">
        <v>5</v>
      </c>
      <c r="F6" s="34">
        <f t="shared" si="1"/>
        <v>0.35714285714285715</v>
      </c>
      <c r="G6" s="35">
        <f t="shared" si="2"/>
        <v>58.482142857142861</v>
      </c>
      <c r="H6" s="36" t="str">
        <f t="shared" si="3"/>
        <v>3.0</v>
      </c>
      <c r="I6" s="40"/>
    </row>
    <row r="7" spans="1:10" ht="19.899999999999999" customHeight="1">
      <c r="A7" s="12">
        <v>290539</v>
      </c>
      <c r="B7" s="32"/>
      <c r="C7" s="13">
        <v>6</v>
      </c>
      <c r="D7" s="14">
        <f t="shared" si="0"/>
        <v>0.375</v>
      </c>
      <c r="E7" s="33">
        <v>0</v>
      </c>
      <c r="F7" s="34">
        <f t="shared" si="1"/>
        <v>0</v>
      </c>
      <c r="G7" s="35">
        <f t="shared" si="2"/>
        <v>18.75</v>
      </c>
      <c r="H7" s="36" t="str">
        <f t="shared" si="3"/>
        <v>2.0</v>
      </c>
      <c r="I7" s="40" t="s">
        <v>15</v>
      </c>
    </row>
    <row r="8" spans="1:10" s="11" customFormat="1" ht="19.899999999999999" customHeight="1">
      <c r="A8" s="8">
        <v>290623</v>
      </c>
      <c r="B8" s="27"/>
      <c r="C8" s="9"/>
      <c r="D8" s="10" t="str">
        <f t="shared" si="0"/>
        <v/>
      </c>
      <c r="E8" s="28"/>
      <c r="F8" s="29" t="str">
        <f t="shared" si="1"/>
        <v/>
      </c>
      <c r="G8" s="30" t="str">
        <f t="shared" si="2"/>
        <v/>
      </c>
      <c r="H8" s="31" t="str">
        <f t="shared" si="3"/>
        <v/>
      </c>
      <c r="I8" s="41"/>
      <c r="J8" s="4"/>
    </row>
    <row r="9" spans="1:10" s="11" customFormat="1" ht="19.899999999999999" customHeight="1">
      <c r="A9" s="12">
        <v>290662</v>
      </c>
      <c r="B9" s="32">
        <v>3</v>
      </c>
      <c r="C9" s="13">
        <v>7</v>
      </c>
      <c r="D9" s="14">
        <f t="shared" si="0"/>
        <v>0.4375</v>
      </c>
      <c r="E9" s="33">
        <v>11</v>
      </c>
      <c r="F9" s="34">
        <f t="shared" si="1"/>
        <v>0.7857142857142857</v>
      </c>
      <c r="G9" s="35">
        <f t="shared" si="2"/>
        <v>70.160714285714278</v>
      </c>
      <c r="H9" s="36" t="str">
        <f t="shared" si="3"/>
        <v>3.5</v>
      </c>
      <c r="I9" s="40"/>
      <c r="J9" s="4"/>
    </row>
    <row r="10" spans="1:10" ht="19.899999999999999" customHeight="1">
      <c r="A10" s="12">
        <v>290737</v>
      </c>
      <c r="B10" s="32"/>
      <c r="C10" s="13">
        <v>11</v>
      </c>
      <c r="D10" s="14">
        <f t="shared" si="0"/>
        <v>0.6875</v>
      </c>
      <c r="E10" s="33">
        <v>2</v>
      </c>
      <c r="F10" s="34">
        <f t="shared" si="1"/>
        <v>0.14285714285714285</v>
      </c>
      <c r="G10" s="35">
        <f t="shared" si="2"/>
        <v>41.517857142857139</v>
      </c>
      <c r="H10" s="36" t="str">
        <f t="shared" si="3"/>
        <v>2.0</v>
      </c>
      <c r="I10" s="40" t="s">
        <v>15</v>
      </c>
    </row>
    <row r="11" spans="1:10" ht="19.899999999999999" customHeight="1">
      <c r="A11" s="8">
        <v>290762</v>
      </c>
      <c r="B11" s="27"/>
      <c r="C11" s="9"/>
      <c r="D11" s="10" t="str">
        <f t="shared" si="0"/>
        <v/>
      </c>
      <c r="E11" s="28"/>
      <c r="F11" s="29" t="str">
        <f t="shared" si="1"/>
        <v/>
      </c>
      <c r="G11" s="30" t="str">
        <f t="shared" si="2"/>
        <v/>
      </c>
      <c r="H11" s="31" t="str">
        <f t="shared" si="3"/>
        <v/>
      </c>
      <c r="I11" s="41"/>
    </row>
    <row r="12" spans="1:10" ht="19.899999999999999" customHeight="1">
      <c r="A12" s="8">
        <v>291476</v>
      </c>
      <c r="B12" s="27"/>
      <c r="C12" s="9"/>
      <c r="D12" s="10" t="str">
        <f t="shared" si="0"/>
        <v/>
      </c>
      <c r="E12" s="28"/>
      <c r="F12" s="29" t="str">
        <f t="shared" si="1"/>
        <v/>
      </c>
      <c r="G12" s="30" t="str">
        <f t="shared" si="2"/>
        <v/>
      </c>
      <c r="H12" s="31" t="str">
        <f t="shared" si="3"/>
        <v/>
      </c>
      <c r="I12" s="41"/>
    </row>
    <row r="13" spans="1:10" s="11" customFormat="1" ht="19.899999999999999" customHeight="1">
      <c r="A13" s="12">
        <v>291707</v>
      </c>
      <c r="B13" s="32">
        <v>1</v>
      </c>
      <c r="C13" s="13">
        <v>13</v>
      </c>
      <c r="D13" s="14">
        <f t="shared" si="0"/>
        <v>0.8125</v>
      </c>
      <c r="E13" s="33">
        <v>3</v>
      </c>
      <c r="F13" s="34">
        <f t="shared" si="1"/>
        <v>0.21428571428571427</v>
      </c>
      <c r="G13" s="35">
        <f t="shared" si="2"/>
        <v>54.339285714285708</v>
      </c>
      <c r="H13" s="36" t="str">
        <f t="shared" si="3"/>
        <v>3.0</v>
      </c>
      <c r="I13" s="40"/>
      <c r="J13" s="4"/>
    </row>
    <row r="14" spans="1:10" ht="19.899999999999999" customHeight="1">
      <c r="A14" s="12">
        <v>292006</v>
      </c>
      <c r="B14" s="32"/>
      <c r="C14" s="13">
        <v>8</v>
      </c>
      <c r="D14" s="14">
        <f t="shared" si="0"/>
        <v>0.5</v>
      </c>
      <c r="E14" s="33">
        <v>5</v>
      </c>
      <c r="F14" s="34">
        <f t="shared" si="1"/>
        <v>0.35714285714285715</v>
      </c>
      <c r="G14" s="35">
        <f t="shared" si="2"/>
        <v>42.857142857142861</v>
      </c>
      <c r="H14" s="36" t="str">
        <f t="shared" si="3"/>
        <v>2.0</v>
      </c>
      <c r="I14" s="40" t="s">
        <v>15</v>
      </c>
    </row>
    <row r="15" spans="1:10" ht="19.899999999999999" customHeight="1">
      <c r="A15" s="12">
        <v>292008</v>
      </c>
      <c r="B15" s="32"/>
      <c r="C15" s="13">
        <v>11</v>
      </c>
      <c r="D15" s="14">
        <f t="shared" si="0"/>
        <v>0.6875</v>
      </c>
      <c r="E15" s="33">
        <v>5</v>
      </c>
      <c r="F15" s="34">
        <f t="shared" si="1"/>
        <v>0.35714285714285715</v>
      </c>
      <c r="G15" s="35">
        <f t="shared" si="2"/>
        <v>52.232142857142861</v>
      </c>
      <c r="H15" s="36" t="str">
        <f t="shared" si="3"/>
        <v>3.0</v>
      </c>
      <c r="I15" s="40"/>
    </row>
    <row r="16" spans="1:10" ht="19.899999999999999" customHeight="1">
      <c r="A16" s="12">
        <v>292021</v>
      </c>
      <c r="B16" s="32">
        <v>3</v>
      </c>
      <c r="C16" s="13">
        <v>5</v>
      </c>
      <c r="D16" s="14">
        <f t="shared" si="0"/>
        <v>0.3125</v>
      </c>
      <c r="E16" s="33">
        <v>9</v>
      </c>
      <c r="F16" s="34">
        <f t="shared" si="1"/>
        <v>0.6428571428571429</v>
      </c>
      <c r="G16" s="35">
        <f t="shared" si="2"/>
        <v>56.767857142857146</v>
      </c>
      <c r="H16" s="36" t="str">
        <f t="shared" si="3"/>
        <v>3.0</v>
      </c>
      <c r="I16" s="40"/>
    </row>
    <row r="17" spans="1:10" s="11" customFormat="1" ht="19.899999999999999" customHeight="1">
      <c r="A17" s="12">
        <v>292031</v>
      </c>
      <c r="B17" s="32"/>
      <c r="C17" s="13">
        <v>10</v>
      </c>
      <c r="D17" s="14">
        <f t="shared" si="0"/>
        <v>0.625</v>
      </c>
      <c r="E17" s="33">
        <v>3</v>
      </c>
      <c r="F17" s="34">
        <f t="shared" si="1"/>
        <v>0.21428571428571427</v>
      </c>
      <c r="G17" s="35">
        <f t="shared" si="2"/>
        <v>41.964285714285715</v>
      </c>
      <c r="H17" s="36" t="str">
        <f t="shared" si="3"/>
        <v>2.0</v>
      </c>
      <c r="I17" s="40" t="s">
        <v>15</v>
      </c>
      <c r="J17" s="4"/>
    </row>
    <row r="18" spans="1:10" ht="19.899999999999999" customHeight="1">
      <c r="A18" s="12">
        <v>292041</v>
      </c>
      <c r="B18" s="32"/>
      <c r="C18" s="13">
        <v>9</v>
      </c>
      <c r="D18" s="14">
        <f t="shared" si="0"/>
        <v>0.5625</v>
      </c>
      <c r="E18" s="33">
        <v>3</v>
      </c>
      <c r="F18" s="34">
        <f t="shared" si="1"/>
        <v>0.21428571428571427</v>
      </c>
      <c r="G18" s="35">
        <f t="shared" si="2"/>
        <v>38.839285714285715</v>
      </c>
      <c r="H18" s="36" t="str">
        <f t="shared" si="3"/>
        <v>2.0</v>
      </c>
      <c r="I18" s="40" t="s">
        <v>15</v>
      </c>
    </row>
    <row r="19" spans="1:10" s="11" customFormat="1" ht="19.899999999999999" customHeight="1">
      <c r="A19" s="12">
        <v>292049</v>
      </c>
      <c r="B19" s="32">
        <v>1</v>
      </c>
      <c r="C19" s="13">
        <v>6</v>
      </c>
      <c r="D19" s="14">
        <f t="shared" si="0"/>
        <v>0.375</v>
      </c>
      <c r="E19" s="33">
        <v>5</v>
      </c>
      <c r="F19" s="34">
        <f t="shared" si="1"/>
        <v>0.35714285714285715</v>
      </c>
      <c r="G19" s="35">
        <f t="shared" si="2"/>
        <v>39.607142857142861</v>
      </c>
      <c r="H19" s="36" t="str">
        <f t="shared" si="3"/>
        <v>2.0</v>
      </c>
      <c r="I19" s="40" t="s">
        <v>24</v>
      </c>
      <c r="J19" s="4"/>
    </row>
    <row r="20" spans="1:10" ht="19.899999999999999" customHeight="1">
      <c r="A20" s="8">
        <v>292071</v>
      </c>
      <c r="B20" s="27"/>
      <c r="C20" s="9"/>
      <c r="D20" s="10" t="str">
        <f t="shared" si="0"/>
        <v/>
      </c>
      <c r="E20" s="28"/>
      <c r="F20" s="29" t="str">
        <f t="shared" si="1"/>
        <v/>
      </c>
      <c r="G20" s="30" t="str">
        <f t="shared" si="2"/>
        <v/>
      </c>
      <c r="H20" s="31" t="str">
        <f t="shared" si="3"/>
        <v/>
      </c>
      <c r="I20" s="41"/>
    </row>
    <row r="21" spans="1:10" ht="19.899999999999999" customHeight="1">
      <c r="A21" s="12">
        <v>292094</v>
      </c>
      <c r="B21" s="32"/>
      <c r="C21" s="13">
        <v>4</v>
      </c>
      <c r="D21" s="14">
        <f t="shared" si="0"/>
        <v>0.25</v>
      </c>
      <c r="E21" s="33">
        <v>1</v>
      </c>
      <c r="F21" s="34">
        <f t="shared" si="1"/>
        <v>7.1428571428571425E-2</v>
      </c>
      <c r="G21" s="35">
        <f t="shared" si="2"/>
        <v>16.071428571428569</v>
      </c>
      <c r="H21" s="36" t="str">
        <f t="shared" si="3"/>
        <v>2.0</v>
      </c>
      <c r="I21" s="40" t="s">
        <v>15</v>
      </c>
    </row>
    <row r="22" spans="1:10" ht="19.899999999999999" customHeight="1">
      <c r="A22" s="12">
        <v>294895</v>
      </c>
      <c r="B22" s="32"/>
      <c r="C22" s="13">
        <v>6</v>
      </c>
      <c r="D22" s="14">
        <f t="shared" si="0"/>
        <v>0.375</v>
      </c>
      <c r="E22" s="33">
        <v>6</v>
      </c>
      <c r="F22" s="34">
        <f t="shared" si="1"/>
        <v>0.42857142857142855</v>
      </c>
      <c r="G22" s="35">
        <f t="shared" si="2"/>
        <v>40.178571428571431</v>
      </c>
      <c r="H22" s="36" t="str">
        <f t="shared" si="3"/>
        <v>2.0</v>
      </c>
      <c r="I22" s="40" t="s">
        <v>15</v>
      </c>
    </row>
    <row r="23" spans="1:10" ht="19.899999999999999" customHeight="1">
      <c r="A23" s="8">
        <v>294898</v>
      </c>
      <c r="B23" s="27"/>
      <c r="C23" s="9"/>
      <c r="D23" s="10" t="str">
        <f t="shared" si="0"/>
        <v/>
      </c>
      <c r="E23" s="28"/>
      <c r="F23" s="29" t="str">
        <f t="shared" si="1"/>
        <v/>
      </c>
      <c r="G23" s="30" t="str">
        <f t="shared" si="2"/>
        <v/>
      </c>
      <c r="H23" s="31" t="str">
        <f t="shared" si="3"/>
        <v/>
      </c>
      <c r="I23" s="41"/>
    </row>
    <row r="24" spans="1:10" s="11" customFormat="1" ht="19.899999999999999" customHeight="1">
      <c r="A24" s="8">
        <v>294905</v>
      </c>
      <c r="B24" s="27"/>
      <c r="C24" s="9"/>
      <c r="D24" s="10" t="str">
        <f t="shared" si="0"/>
        <v/>
      </c>
      <c r="E24" s="28"/>
      <c r="F24" s="29" t="str">
        <f t="shared" si="1"/>
        <v/>
      </c>
      <c r="G24" s="30" t="str">
        <f t="shared" si="2"/>
        <v/>
      </c>
      <c r="H24" s="31" t="str">
        <f t="shared" si="3"/>
        <v/>
      </c>
      <c r="I24" s="41"/>
      <c r="J24" s="4"/>
    </row>
    <row r="25" spans="1:10" ht="19.899999999999999" customHeight="1">
      <c r="A25" s="12">
        <v>294931</v>
      </c>
      <c r="B25" s="32">
        <v>1</v>
      </c>
      <c r="C25" s="13">
        <v>4</v>
      </c>
      <c r="D25" s="14">
        <f t="shared" si="0"/>
        <v>0.25</v>
      </c>
      <c r="E25" s="33">
        <v>12</v>
      </c>
      <c r="F25" s="34">
        <f t="shared" si="1"/>
        <v>0.8571428571428571</v>
      </c>
      <c r="G25" s="35">
        <f t="shared" si="2"/>
        <v>58.357142857142861</v>
      </c>
      <c r="H25" s="36" t="str">
        <f t="shared" si="3"/>
        <v>3.0</v>
      </c>
      <c r="I25" s="40"/>
    </row>
    <row r="26" spans="1:10" s="11" customFormat="1" ht="19.899999999999999" customHeight="1">
      <c r="A26" s="8">
        <v>294937</v>
      </c>
      <c r="B26" s="27"/>
      <c r="C26" s="9"/>
      <c r="D26" s="10" t="str">
        <f t="shared" si="0"/>
        <v/>
      </c>
      <c r="E26" s="28"/>
      <c r="F26" s="29" t="str">
        <f t="shared" si="1"/>
        <v/>
      </c>
      <c r="G26" s="30" t="str">
        <f t="shared" si="2"/>
        <v/>
      </c>
      <c r="H26" s="31" t="str">
        <f t="shared" si="3"/>
        <v/>
      </c>
      <c r="I26" s="41"/>
      <c r="J26" s="4"/>
    </row>
    <row r="27" spans="1:10" ht="19.899999999999999" customHeight="1">
      <c r="A27" s="12">
        <v>294944</v>
      </c>
      <c r="B27" s="32">
        <v>1</v>
      </c>
      <c r="C27" s="13">
        <v>9</v>
      </c>
      <c r="D27" s="14">
        <f t="shared" si="0"/>
        <v>0.5625</v>
      </c>
      <c r="E27" s="33">
        <v>7</v>
      </c>
      <c r="F27" s="34">
        <f t="shared" si="1"/>
        <v>0.5</v>
      </c>
      <c r="G27" s="35">
        <f t="shared" si="2"/>
        <v>56.125</v>
      </c>
      <c r="H27" s="36" t="str">
        <f t="shared" si="3"/>
        <v>3.0</v>
      </c>
      <c r="I27" s="40"/>
    </row>
    <row r="28" spans="1:10" ht="19.899999999999999" customHeight="1">
      <c r="A28" s="12">
        <v>294949</v>
      </c>
      <c r="B28" s="32"/>
      <c r="C28" s="13">
        <v>3</v>
      </c>
      <c r="D28" s="14">
        <f t="shared" si="0"/>
        <v>0.1875</v>
      </c>
      <c r="E28" s="33">
        <v>2</v>
      </c>
      <c r="F28" s="34">
        <f t="shared" si="1"/>
        <v>0.14285714285714285</v>
      </c>
      <c r="G28" s="35">
        <f t="shared" si="2"/>
        <v>16.517857142857142</v>
      </c>
      <c r="H28" s="36" t="str">
        <f t="shared" si="3"/>
        <v>2.0</v>
      </c>
      <c r="I28" s="40" t="s">
        <v>15</v>
      </c>
    </row>
  </sheetData>
  <sortState xmlns:xlrd2="http://schemas.microsoft.com/office/spreadsheetml/2017/richdata2" ref="A3:I28">
    <sortCondition ref="A2:A28"/>
  </sortState>
  <conditionalFormatting sqref="B3:B28">
    <cfRule type="cellIs" dxfId="133" priority="21" operator="lessThan">
      <formula>0</formula>
    </cfRule>
    <cfRule type="cellIs" dxfId="132" priority="22" operator="greaterThan">
      <formula>0</formula>
    </cfRule>
  </conditionalFormatting>
  <conditionalFormatting sqref="D3:D28">
    <cfRule type="dataBar" priority="19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{271A8AEB-6BF6-4DA8-98A2-A7F9F1A81373}</x14:id>
        </ext>
      </extLst>
    </cfRule>
  </conditionalFormatting>
  <conditionalFormatting sqref="H3:I28">
    <cfRule type="cellIs" dxfId="131" priority="16" stopIfTrue="1" operator="equal">
      <formula>"3.5"</formula>
    </cfRule>
  </conditionalFormatting>
  <conditionalFormatting sqref="H3:I28">
    <cfRule type="cellIs" dxfId="130" priority="13" stopIfTrue="1" operator="equal">
      <formula>"5.0"</formula>
    </cfRule>
    <cfRule type="cellIs" dxfId="129" priority="14" stopIfTrue="1" operator="equal">
      <formula>"4.5"</formula>
    </cfRule>
    <cfRule type="cellIs" dxfId="128" priority="15" stopIfTrue="1" operator="equal">
      <formula>"4.0"</formula>
    </cfRule>
    <cfRule type="cellIs" dxfId="127" priority="17" stopIfTrue="1" operator="equal">
      <formula>"3.0"</formula>
    </cfRule>
    <cfRule type="cellIs" dxfId="126" priority="18" stopIfTrue="1" operator="equal">
      <formula>"2.0"</formula>
    </cfRule>
  </conditionalFormatting>
  <conditionalFormatting sqref="F3:F28">
    <cfRule type="dataBar" priority="5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{3D2A740F-EBE1-40AE-B621-C717A7CC69AF}</x14:id>
        </ext>
      </extLst>
    </cfRule>
  </conditionalFormatting>
  <conditionalFormatting sqref="G3:G28">
    <cfRule type="dataBar" priority="4">
      <dataBar>
        <cfvo type="num" val="0"/>
        <cfvo type="num" val="100"/>
        <color theme="9" tint="0.39997558519241921"/>
      </dataBar>
      <extLst>
        <ext xmlns:x14="http://schemas.microsoft.com/office/spreadsheetml/2009/9/main" uri="{B025F937-C7B1-47D3-B67F-A62EFF666E3E}">
          <x14:id>{0A4D0E53-6531-4B29-A423-FAE5C9A8DB8E}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1A8AEB-6BF6-4DA8-98A2-A7F9F1A81373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D3:D28</xm:sqref>
        </x14:conditionalFormatting>
        <x14:conditionalFormatting xmlns:xm="http://schemas.microsoft.com/office/excel/2006/main">
          <x14:cfRule type="dataBar" id="{3D2A740F-EBE1-40AE-B621-C717A7CC69AF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F3:F28</xm:sqref>
        </x14:conditionalFormatting>
        <x14:conditionalFormatting xmlns:xm="http://schemas.microsoft.com/office/excel/2006/main">
          <x14:cfRule type="dataBar" id="{0A4D0E53-6531-4B29-A423-FAE5C9A8DB8E}">
            <x14:dataBar minLength="0" maxLength="100" border="1" direction="leftToRight">
              <x14:cfvo type="num">
                <xm:f>0</xm:f>
              </x14:cfvo>
              <x14:cfvo type="num">
                <xm:f>100</xm:f>
              </x14:cfvo>
              <x14:borderColor theme="9" tint="-0.249977111117893"/>
              <x14:negativeFillColor rgb="FFFF0000"/>
              <x14:axisColor rgb="FF000000"/>
            </x14:dataBar>
          </x14:cfRule>
          <xm:sqref>G3:G28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EB0CF-CEE4-400C-93A8-FF342397169A}">
  <sheetPr>
    <tabColor theme="8" tint="0.59999389629810485"/>
  </sheetPr>
  <dimension ref="A1:I31"/>
  <sheetViews>
    <sheetView zoomScale="115" zoomScaleNormal="115" workbookViewId="0">
      <pane xSplit="1" ySplit="2" topLeftCell="B3" activePane="bottomRight" state="frozen"/>
      <selection activeCell="AB20" sqref="AB20"/>
      <selection pane="topRight" activeCell="AB20" sqref="AB20"/>
      <selection pane="bottomLeft" activeCell="AB20" sqref="AB20"/>
      <selection pane="bottomRight" activeCell="H3" sqref="H3"/>
    </sheetView>
  </sheetViews>
  <sheetFormatPr defaultColWidth="11.5703125" defaultRowHeight="12.75" outlineLevelCol="1"/>
  <cols>
    <col min="1" max="1" width="11.7109375" style="4" customWidth="1"/>
    <col min="2" max="2" width="5.7109375" style="4" hidden="1" customWidth="1" outlineLevel="1"/>
    <col min="3" max="7" width="12.7109375" style="4" hidden="1" customWidth="1" outlineLevel="1"/>
    <col min="8" max="8" width="12.7109375" style="4" customWidth="1" collapsed="1"/>
    <col min="9" max="9" width="12.7109375" style="4" customWidth="1"/>
    <col min="10" max="16384" width="11.5703125" style="4"/>
  </cols>
  <sheetData>
    <row r="1" spans="1:9" ht="65.099999999999994" customHeight="1" thickBot="1">
      <c r="A1" s="16" t="s">
        <v>9</v>
      </c>
      <c r="B1" s="17" t="s">
        <v>10</v>
      </c>
      <c r="C1" s="2" t="s">
        <v>1</v>
      </c>
      <c r="D1" s="3" t="s">
        <v>1</v>
      </c>
      <c r="E1" s="18" t="s">
        <v>11</v>
      </c>
      <c r="F1" s="19" t="s">
        <v>11</v>
      </c>
      <c r="G1" s="20" t="s">
        <v>12</v>
      </c>
      <c r="H1" s="21" t="s">
        <v>12</v>
      </c>
      <c r="I1" s="38" t="s">
        <v>22</v>
      </c>
    </row>
    <row r="2" spans="1:9" ht="30" customHeight="1" thickBot="1">
      <c r="A2" s="5" t="s">
        <v>2</v>
      </c>
      <c r="B2" s="22">
        <v>10</v>
      </c>
      <c r="C2" s="6">
        <v>16</v>
      </c>
      <c r="D2" s="7">
        <v>45329</v>
      </c>
      <c r="E2" s="23">
        <v>14</v>
      </c>
      <c r="F2" s="24">
        <v>45327</v>
      </c>
      <c r="G2" s="25" t="s">
        <v>13</v>
      </c>
      <c r="H2" s="26">
        <f>F2</f>
        <v>45327</v>
      </c>
      <c r="I2" s="39">
        <v>45345</v>
      </c>
    </row>
    <row r="3" spans="1:9" s="11" customFormat="1" ht="19.899999999999999" customHeight="1">
      <c r="A3" s="8">
        <v>252769</v>
      </c>
      <c r="B3" s="27"/>
      <c r="C3" s="9"/>
      <c r="D3" s="10" t="str">
        <f>IF(ISBLANK(C3),"",C3/C$2)</f>
        <v/>
      </c>
      <c r="E3" s="28"/>
      <c r="F3" s="29" t="str">
        <f t="shared" ref="F3:F31" si="0">IF(ISBLANK(E3),"",E3/E$2)</f>
        <v/>
      </c>
      <c r="G3" s="30" t="str">
        <f>IFERROR((D3+F3)*100/2+B3*3,"")</f>
        <v/>
      </c>
      <c r="H3" s="31" t="str">
        <f>IF(G3="","",IF(ROUND(G3,0)&gt;=91,"5.0",IF(ROUND(G3,0)&gt;=81,"4.5",IF(ROUND(G3,0)&gt;=71,"4.0",IF(ROUND(G3,0)&gt;=61,"3.5",IF(ROUND(G3,0)&gt;=51,"3.0","2.0"))))))</f>
        <v/>
      </c>
      <c r="I3" s="41"/>
    </row>
    <row r="4" spans="1:9" ht="19.899999999999999" customHeight="1">
      <c r="A4" s="12">
        <v>275305</v>
      </c>
      <c r="B4" s="32"/>
      <c r="C4" s="13"/>
      <c r="D4" s="14" t="str">
        <f>IF(ISBLANK(C4),"",C4/C$2)</f>
        <v/>
      </c>
      <c r="E4" s="33"/>
      <c r="F4" s="34" t="str">
        <f t="shared" si="0"/>
        <v/>
      </c>
      <c r="G4" s="35" t="str">
        <f>IFERROR((D4+F4)*100/2+B4*3,"")</f>
        <v/>
      </c>
      <c r="H4" s="36" t="s">
        <v>14</v>
      </c>
      <c r="I4" s="40"/>
    </row>
    <row r="5" spans="1:9" ht="19.899999999999999" customHeight="1">
      <c r="A5" s="12">
        <v>287164</v>
      </c>
      <c r="B5" s="32">
        <v>1</v>
      </c>
      <c r="C5" s="13">
        <v>9</v>
      </c>
      <c r="D5" s="14">
        <f>IF(ISBLANK(C5),"",C5/C$2)</f>
        <v>0.5625</v>
      </c>
      <c r="E5" s="33">
        <v>7</v>
      </c>
      <c r="F5" s="34">
        <f t="shared" si="0"/>
        <v>0.5</v>
      </c>
      <c r="G5" s="35">
        <f>IFERROR((D5+F5)*100/2+B5*3,"")</f>
        <v>56.125</v>
      </c>
      <c r="H5" s="36" t="str">
        <f t="shared" ref="H5:H31" si="1">IF(G5="","",IF(ROUND(G5,0)&gt;=91,"5.0",IF(ROUND(G5,0)&gt;=81,"4.5",IF(ROUND(G5,0)&gt;=71,"4.0",IF(ROUND(G5,0)&gt;=61,"3.5",IF(ROUND(G5,0)&gt;=51,"3.0","2.0"))))))</f>
        <v>3.0</v>
      </c>
      <c r="I5" s="40"/>
    </row>
    <row r="6" spans="1:9" s="11" customFormat="1" ht="19.899999999999999" customHeight="1">
      <c r="A6" s="12">
        <v>287466</v>
      </c>
      <c r="B6" s="32"/>
      <c r="C6" s="13">
        <v>6</v>
      </c>
      <c r="D6" s="14">
        <f>IF(ISBLANK(C6),"",C6/C$2)</f>
        <v>0.375</v>
      </c>
      <c r="E6" s="33">
        <v>3</v>
      </c>
      <c r="F6" s="34">
        <f t="shared" si="0"/>
        <v>0.21428571428571427</v>
      </c>
      <c r="G6" s="35">
        <f>IFERROR(D6*100+B6,"")</f>
        <v>37.5</v>
      </c>
      <c r="H6" s="36" t="str">
        <f t="shared" si="1"/>
        <v>2.0</v>
      </c>
      <c r="I6" s="40" t="s">
        <v>15</v>
      </c>
    </row>
    <row r="7" spans="1:9" s="11" customFormat="1" ht="19.899999999999999" customHeight="1">
      <c r="A7" s="12">
        <v>287741</v>
      </c>
      <c r="B7" s="32"/>
      <c r="C7" s="13"/>
      <c r="D7" s="14"/>
      <c r="E7" s="33"/>
      <c r="F7" s="34" t="str">
        <f t="shared" si="0"/>
        <v/>
      </c>
      <c r="G7" s="35" t="str">
        <f t="shared" ref="G7:G27" si="2">IFERROR((D7+F7)*100/2+B7*3,"")</f>
        <v/>
      </c>
      <c r="H7" s="36" t="str">
        <f t="shared" si="1"/>
        <v/>
      </c>
      <c r="I7" s="40"/>
    </row>
    <row r="8" spans="1:9" ht="19.899999999999999" customHeight="1">
      <c r="A8" s="8">
        <v>290563</v>
      </c>
      <c r="B8" s="27"/>
      <c r="C8" s="9"/>
      <c r="D8" s="10" t="str">
        <f t="shared" ref="D8:D31" si="3">IF(ISBLANK(C8),"",C8/C$2)</f>
        <v/>
      </c>
      <c r="E8" s="28"/>
      <c r="F8" s="29" t="str">
        <f t="shared" si="0"/>
        <v/>
      </c>
      <c r="G8" s="30" t="str">
        <f t="shared" si="2"/>
        <v/>
      </c>
      <c r="H8" s="31" t="str">
        <f t="shared" si="1"/>
        <v/>
      </c>
      <c r="I8" s="41"/>
    </row>
    <row r="9" spans="1:9" ht="19.899999999999999" customHeight="1">
      <c r="A9" s="8">
        <v>290598</v>
      </c>
      <c r="B9" s="27"/>
      <c r="C9" s="9"/>
      <c r="D9" s="10" t="str">
        <f t="shared" si="3"/>
        <v/>
      </c>
      <c r="E9" s="28"/>
      <c r="F9" s="29" t="str">
        <f t="shared" si="0"/>
        <v/>
      </c>
      <c r="G9" s="30" t="str">
        <f t="shared" si="2"/>
        <v/>
      </c>
      <c r="H9" s="31" t="str">
        <f t="shared" si="1"/>
        <v/>
      </c>
      <c r="I9" s="41"/>
    </row>
    <row r="10" spans="1:9" ht="19.899999999999999" customHeight="1">
      <c r="A10" s="8">
        <v>290761</v>
      </c>
      <c r="B10" s="27"/>
      <c r="C10" s="9"/>
      <c r="D10" s="10" t="str">
        <f t="shared" si="3"/>
        <v/>
      </c>
      <c r="E10" s="28"/>
      <c r="F10" s="29" t="str">
        <f t="shared" si="0"/>
        <v/>
      </c>
      <c r="G10" s="30" t="str">
        <f t="shared" si="2"/>
        <v/>
      </c>
      <c r="H10" s="31" t="str">
        <f t="shared" si="1"/>
        <v/>
      </c>
      <c r="I10" s="41"/>
    </row>
    <row r="11" spans="1:9" s="11" customFormat="1" ht="19.899999999999999" customHeight="1">
      <c r="A11" s="12">
        <v>291118</v>
      </c>
      <c r="B11" s="32">
        <v>2</v>
      </c>
      <c r="C11" s="13">
        <v>12</v>
      </c>
      <c r="D11" s="14">
        <f t="shared" si="3"/>
        <v>0.75</v>
      </c>
      <c r="E11" s="33">
        <v>4</v>
      </c>
      <c r="F11" s="34">
        <f t="shared" si="0"/>
        <v>0.2857142857142857</v>
      </c>
      <c r="G11" s="35">
        <f t="shared" si="2"/>
        <v>57.785714285714278</v>
      </c>
      <c r="H11" s="36" t="str">
        <f t="shared" si="1"/>
        <v>3.0</v>
      </c>
      <c r="I11" s="40"/>
    </row>
    <row r="12" spans="1:9" ht="19.899999999999999" customHeight="1">
      <c r="A12" s="12">
        <v>291205</v>
      </c>
      <c r="B12" s="32"/>
      <c r="C12" s="13">
        <v>2</v>
      </c>
      <c r="D12" s="14">
        <f t="shared" si="3"/>
        <v>0.125</v>
      </c>
      <c r="E12" s="33">
        <v>2</v>
      </c>
      <c r="F12" s="34">
        <f t="shared" si="0"/>
        <v>0.14285714285714285</v>
      </c>
      <c r="G12" s="35">
        <f t="shared" si="2"/>
        <v>13.392857142857142</v>
      </c>
      <c r="H12" s="36" t="str">
        <f t="shared" si="1"/>
        <v>2.0</v>
      </c>
      <c r="I12" s="40" t="s">
        <v>15</v>
      </c>
    </row>
    <row r="13" spans="1:9" s="11" customFormat="1" ht="19.899999999999999" customHeight="1">
      <c r="A13" s="12">
        <v>291463</v>
      </c>
      <c r="B13" s="32"/>
      <c r="C13" s="13">
        <v>11</v>
      </c>
      <c r="D13" s="14">
        <f t="shared" si="3"/>
        <v>0.6875</v>
      </c>
      <c r="E13" s="33">
        <v>2</v>
      </c>
      <c r="F13" s="34">
        <f t="shared" si="0"/>
        <v>0.14285714285714285</v>
      </c>
      <c r="G13" s="35">
        <f t="shared" si="2"/>
        <v>41.517857142857139</v>
      </c>
      <c r="H13" s="36" t="str">
        <f t="shared" si="1"/>
        <v>2.0</v>
      </c>
      <c r="I13" s="40" t="s">
        <v>15</v>
      </c>
    </row>
    <row r="14" spans="1:9" s="11" customFormat="1" ht="19.899999999999999" customHeight="1">
      <c r="A14" s="12">
        <v>291921</v>
      </c>
      <c r="B14" s="32"/>
      <c r="C14" s="13">
        <v>2</v>
      </c>
      <c r="D14" s="14">
        <f t="shared" si="3"/>
        <v>0.125</v>
      </c>
      <c r="E14" s="33">
        <v>4</v>
      </c>
      <c r="F14" s="34">
        <f t="shared" si="0"/>
        <v>0.2857142857142857</v>
      </c>
      <c r="G14" s="35">
        <f t="shared" si="2"/>
        <v>20.535714285714285</v>
      </c>
      <c r="H14" s="36" t="str">
        <f t="shared" si="1"/>
        <v>2.0</v>
      </c>
      <c r="I14" s="40" t="s">
        <v>15</v>
      </c>
    </row>
    <row r="15" spans="1:9" ht="19.899999999999999" customHeight="1">
      <c r="A15" s="8">
        <v>292024</v>
      </c>
      <c r="B15" s="27"/>
      <c r="C15" s="9"/>
      <c r="D15" s="10" t="str">
        <f t="shared" si="3"/>
        <v/>
      </c>
      <c r="E15" s="28"/>
      <c r="F15" s="29" t="str">
        <f t="shared" si="0"/>
        <v/>
      </c>
      <c r="G15" s="30" t="str">
        <f t="shared" si="2"/>
        <v/>
      </c>
      <c r="H15" s="31" t="str">
        <f t="shared" si="1"/>
        <v/>
      </c>
      <c r="I15" s="41"/>
    </row>
    <row r="16" spans="1:9" ht="19.899999999999999" customHeight="1">
      <c r="A16" s="8">
        <v>292027</v>
      </c>
      <c r="B16" s="27"/>
      <c r="C16" s="9"/>
      <c r="D16" s="10" t="str">
        <f t="shared" si="3"/>
        <v/>
      </c>
      <c r="E16" s="28"/>
      <c r="F16" s="29" t="str">
        <f t="shared" si="0"/>
        <v/>
      </c>
      <c r="G16" s="30" t="str">
        <f t="shared" si="2"/>
        <v/>
      </c>
      <c r="H16" s="31" t="str">
        <f t="shared" si="1"/>
        <v/>
      </c>
      <c r="I16" s="41"/>
    </row>
    <row r="17" spans="1:9" s="11" customFormat="1" ht="19.899999999999999" customHeight="1">
      <c r="A17" s="12">
        <v>292030</v>
      </c>
      <c r="B17" s="32"/>
      <c r="C17" s="13">
        <v>5</v>
      </c>
      <c r="D17" s="14">
        <f t="shared" si="3"/>
        <v>0.3125</v>
      </c>
      <c r="E17" s="33">
        <v>6</v>
      </c>
      <c r="F17" s="34">
        <f t="shared" si="0"/>
        <v>0.42857142857142855</v>
      </c>
      <c r="G17" s="35">
        <f t="shared" si="2"/>
        <v>37.053571428571431</v>
      </c>
      <c r="H17" s="36" t="str">
        <f t="shared" si="1"/>
        <v>2.0</v>
      </c>
      <c r="I17" s="40" t="s">
        <v>15</v>
      </c>
    </row>
    <row r="18" spans="1:9" ht="19.899999999999999" customHeight="1">
      <c r="A18" s="8">
        <v>292033</v>
      </c>
      <c r="B18" s="27"/>
      <c r="C18" s="9"/>
      <c r="D18" s="10" t="str">
        <f t="shared" si="3"/>
        <v/>
      </c>
      <c r="E18" s="28"/>
      <c r="F18" s="29" t="str">
        <f t="shared" si="0"/>
        <v/>
      </c>
      <c r="G18" s="30" t="str">
        <f t="shared" si="2"/>
        <v/>
      </c>
      <c r="H18" s="31" t="str">
        <f t="shared" si="1"/>
        <v/>
      </c>
      <c r="I18" s="41"/>
    </row>
    <row r="19" spans="1:9" ht="19.899999999999999" customHeight="1">
      <c r="A19" s="12">
        <v>292038</v>
      </c>
      <c r="B19" s="32"/>
      <c r="C19" s="13">
        <v>10</v>
      </c>
      <c r="D19" s="14">
        <f t="shared" si="3"/>
        <v>0.625</v>
      </c>
      <c r="E19" s="33">
        <v>1</v>
      </c>
      <c r="F19" s="34">
        <f t="shared" si="0"/>
        <v>7.1428571428571425E-2</v>
      </c>
      <c r="G19" s="35">
        <f t="shared" si="2"/>
        <v>34.821428571428569</v>
      </c>
      <c r="H19" s="36" t="str">
        <f t="shared" si="1"/>
        <v>2.0</v>
      </c>
      <c r="I19" s="40" t="s">
        <v>15</v>
      </c>
    </row>
    <row r="20" spans="1:9" ht="19.899999999999999" customHeight="1">
      <c r="A20" s="12">
        <v>292043</v>
      </c>
      <c r="B20" s="32"/>
      <c r="C20" s="13">
        <v>5</v>
      </c>
      <c r="D20" s="14">
        <f t="shared" si="3"/>
        <v>0.3125</v>
      </c>
      <c r="E20" s="33">
        <v>1</v>
      </c>
      <c r="F20" s="34">
        <f t="shared" si="0"/>
        <v>7.1428571428571425E-2</v>
      </c>
      <c r="G20" s="35">
        <f t="shared" si="2"/>
        <v>19.196428571428569</v>
      </c>
      <c r="H20" s="36" t="str">
        <f t="shared" si="1"/>
        <v>2.0</v>
      </c>
      <c r="I20" s="40" t="s">
        <v>15</v>
      </c>
    </row>
    <row r="21" spans="1:9" ht="19.899999999999999" customHeight="1">
      <c r="A21" s="12">
        <v>292046</v>
      </c>
      <c r="B21" s="32"/>
      <c r="C21" s="13">
        <v>9</v>
      </c>
      <c r="D21" s="14">
        <f t="shared" si="3"/>
        <v>0.5625</v>
      </c>
      <c r="E21" s="33">
        <v>5</v>
      </c>
      <c r="F21" s="34">
        <f t="shared" si="0"/>
        <v>0.35714285714285715</v>
      </c>
      <c r="G21" s="35">
        <f t="shared" si="2"/>
        <v>45.982142857142861</v>
      </c>
      <c r="H21" s="36" t="str">
        <f t="shared" si="1"/>
        <v>2.0</v>
      </c>
      <c r="I21" s="40" t="s">
        <v>15</v>
      </c>
    </row>
    <row r="22" spans="1:9" ht="19.899999999999999" customHeight="1">
      <c r="A22" s="12">
        <v>292054</v>
      </c>
      <c r="B22" s="32"/>
      <c r="C22" s="13">
        <v>0</v>
      </c>
      <c r="D22" s="14">
        <f t="shared" si="3"/>
        <v>0</v>
      </c>
      <c r="E22" s="33">
        <v>1</v>
      </c>
      <c r="F22" s="34">
        <f t="shared" si="0"/>
        <v>7.1428571428571425E-2</v>
      </c>
      <c r="G22" s="35">
        <f t="shared" si="2"/>
        <v>3.5714285714285712</v>
      </c>
      <c r="H22" s="36" t="str">
        <f t="shared" si="1"/>
        <v>2.0</v>
      </c>
      <c r="I22" s="40" t="s">
        <v>15</v>
      </c>
    </row>
    <row r="23" spans="1:9" ht="19.899999999999999" customHeight="1">
      <c r="A23" s="12">
        <v>292064</v>
      </c>
      <c r="B23" s="32"/>
      <c r="C23" s="13">
        <v>12</v>
      </c>
      <c r="D23" s="14">
        <f t="shared" si="3"/>
        <v>0.75</v>
      </c>
      <c r="E23" s="33">
        <v>8</v>
      </c>
      <c r="F23" s="34">
        <f t="shared" si="0"/>
        <v>0.5714285714285714</v>
      </c>
      <c r="G23" s="35">
        <f t="shared" si="2"/>
        <v>66.071428571428569</v>
      </c>
      <c r="H23" s="36" t="str">
        <f t="shared" si="1"/>
        <v>3.5</v>
      </c>
      <c r="I23" s="40"/>
    </row>
    <row r="24" spans="1:9" ht="19.899999999999999" customHeight="1">
      <c r="A24" s="12">
        <v>292069</v>
      </c>
      <c r="B24" s="32">
        <v>2</v>
      </c>
      <c r="C24" s="13">
        <v>12</v>
      </c>
      <c r="D24" s="14">
        <f t="shared" si="3"/>
        <v>0.75</v>
      </c>
      <c r="E24" s="33">
        <v>4</v>
      </c>
      <c r="F24" s="34">
        <f t="shared" si="0"/>
        <v>0.2857142857142857</v>
      </c>
      <c r="G24" s="35">
        <f t="shared" si="2"/>
        <v>57.785714285714278</v>
      </c>
      <c r="H24" s="36" t="str">
        <f t="shared" si="1"/>
        <v>3.0</v>
      </c>
      <c r="I24" s="40"/>
    </row>
    <row r="25" spans="1:9" s="11" customFormat="1" ht="19.899999999999999" customHeight="1">
      <c r="A25" s="12">
        <v>292072</v>
      </c>
      <c r="B25" s="32"/>
      <c r="C25" s="13"/>
      <c r="D25" s="14" t="str">
        <f t="shared" si="3"/>
        <v/>
      </c>
      <c r="E25" s="33"/>
      <c r="F25" s="34" t="str">
        <f t="shared" si="0"/>
        <v/>
      </c>
      <c r="G25" s="35" t="str">
        <f t="shared" si="2"/>
        <v/>
      </c>
      <c r="H25" s="36" t="str">
        <f t="shared" si="1"/>
        <v/>
      </c>
      <c r="I25" s="40"/>
    </row>
    <row r="26" spans="1:9" ht="19.899999999999999" customHeight="1">
      <c r="A26" s="8">
        <v>292096</v>
      </c>
      <c r="B26" s="27"/>
      <c r="C26" s="9"/>
      <c r="D26" s="10" t="str">
        <f t="shared" si="3"/>
        <v/>
      </c>
      <c r="E26" s="28"/>
      <c r="F26" s="29" t="str">
        <f t="shared" si="0"/>
        <v/>
      </c>
      <c r="G26" s="30" t="str">
        <f t="shared" si="2"/>
        <v/>
      </c>
      <c r="H26" s="31" t="str">
        <f t="shared" si="1"/>
        <v/>
      </c>
      <c r="I26" s="41"/>
    </row>
    <row r="27" spans="1:9" s="11" customFormat="1" ht="19.899999999999999" customHeight="1">
      <c r="A27" s="12">
        <v>294589</v>
      </c>
      <c r="B27" s="32"/>
      <c r="C27" s="13">
        <v>4</v>
      </c>
      <c r="D27" s="14">
        <f t="shared" si="3"/>
        <v>0.25</v>
      </c>
      <c r="E27" s="33">
        <v>0</v>
      </c>
      <c r="F27" s="34">
        <f t="shared" si="0"/>
        <v>0</v>
      </c>
      <c r="G27" s="35">
        <f t="shared" si="2"/>
        <v>12.5</v>
      </c>
      <c r="H27" s="36" t="str">
        <f t="shared" si="1"/>
        <v>2.0</v>
      </c>
      <c r="I27" s="40" t="s">
        <v>15</v>
      </c>
    </row>
    <row r="28" spans="1:9" s="11" customFormat="1" ht="19.899999999999999" customHeight="1">
      <c r="A28" s="12">
        <v>294902</v>
      </c>
      <c r="B28" s="32"/>
      <c r="C28" s="13">
        <v>4</v>
      </c>
      <c r="D28" s="14">
        <f t="shared" si="3"/>
        <v>0.25</v>
      </c>
      <c r="E28" s="33">
        <v>0</v>
      </c>
      <c r="F28" s="34">
        <f t="shared" si="0"/>
        <v>0</v>
      </c>
      <c r="G28" s="35">
        <f>IFERROR(D28*100+B28,"")</f>
        <v>25</v>
      </c>
      <c r="H28" s="36" t="str">
        <f t="shared" si="1"/>
        <v>2.0</v>
      </c>
      <c r="I28" s="40" t="s">
        <v>15</v>
      </c>
    </row>
    <row r="29" spans="1:9" ht="19.899999999999999" customHeight="1">
      <c r="A29" s="8">
        <v>294915</v>
      </c>
      <c r="B29" s="27"/>
      <c r="C29" s="9"/>
      <c r="D29" s="10" t="str">
        <f t="shared" si="3"/>
        <v/>
      </c>
      <c r="E29" s="28"/>
      <c r="F29" s="29" t="str">
        <f t="shared" si="0"/>
        <v/>
      </c>
      <c r="G29" s="30" t="str">
        <f>IFERROR((D29+F29)*100/2+B29*3,"")</f>
        <v/>
      </c>
      <c r="H29" s="31" t="str">
        <f t="shared" si="1"/>
        <v/>
      </c>
      <c r="I29" s="41"/>
    </row>
    <row r="30" spans="1:9" ht="19.899999999999999" customHeight="1">
      <c r="A30" s="8">
        <v>294932</v>
      </c>
      <c r="B30" s="27"/>
      <c r="C30" s="9"/>
      <c r="D30" s="10" t="str">
        <f t="shared" si="3"/>
        <v/>
      </c>
      <c r="E30" s="28"/>
      <c r="F30" s="29" t="str">
        <f t="shared" si="0"/>
        <v/>
      </c>
      <c r="G30" s="30" t="str">
        <f>IFERROR((D30+F30)*100/2+B30*3,"")</f>
        <v/>
      </c>
      <c r="H30" s="31" t="str">
        <f t="shared" si="1"/>
        <v/>
      </c>
      <c r="I30" s="41"/>
    </row>
    <row r="31" spans="1:9" ht="19.899999999999999" customHeight="1">
      <c r="A31" s="12">
        <v>294935</v>
      </c>
      <c r="B31" s="32"/>
      <c r="C31" s="13">
        <v>3</v>
      </c>
      <c r="D31" s="14">
        <f t="shared" si="3"/>
        <v>0.1875</v>
      </c>
      <c r="E31" s="33">
        <v>1</v>
      </c>
      <c r="F31" s="34">
        <f t="shared" si="0"/>
        <v>7.1428571428571425E-2</v>
      </c>
      <c r="G31" s="35">
        <f>IFERROR((D31+F31)*100/2+B31*3,"")</f>
        <v>12.946428571428569</v>
      </c>
      <c r="H31" s="36" t="str">
        <f t="shared" si="1"/>
        <v>2.0</v>
      </c>
      <c r="I31" s="40" t="s">
        <v>23</v>
      </c>
    </row>
  </sheetData>
  <sortState xmlns:xlrd2="http://schemas.microsoft.com/office/spreadsheetml/2017/richdata2" ref="A3:I31">
    <sortCondition ref="A2:A31"/>
  </sortState>
  <conditionalFormatting sqref="B3:B31">
    <cfRule type="cellIs" dxfId="125" priority="28" operator="lessThan">
      <formula>0</formula>
    </cfRule>
    <cfRule type="cellIs" dxfId="124" priority="29" operator="greaterThan">
      <formula>0</formula>
    </cfRule>
  </conditionalFormatting>
  <conditionalFormatting sqref="D3:D31">
    <cfRule type="dataBar" priority="26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{5D7CDD41-DAF4-401E-A4C7-8ED3F08FE9BC}</x14:id>
        </ext>
      </extLst>
    </cfRule>
  </conditionalFormatting>
  <conditionalFormatting sqref="H3:I11 H13:I31 H12">
    <cfRule type="cellIs" dxfId="123" priority="23" stopIfTrue="1" operator="equal">
      <formula>"3.5"</formula>
    </cfRule>
  </conditionalFormatting>
  <conditionalFormatting sqref="H3:I11 H13:I31 H12">
    <cfRule type="cellIs" dxfId="122" priority="20" stopIfTrue="1" operator="equal">
      <formula>"5.0"</formula>
    </cfRule>
    <cfRule type="cellIs" dxfId="121" priority="21" stopIfTrue="1" operator="equal">
      <formula>"4.5"</formula>
    </cfRule>
    <cfRule type="cellIs" dxfId="120" priority="22" stopIfTrue="1" operator="equal">
      <formula>"4.0"</formula>
    </cfRule>
    <cfRule type="cellIs" dxfId="119" priority="24" stopIfTrue="1" operator="equal">
      <formula>"3.0"</formula>
    </cfRule>
    <cfRule type="cellIs" dxfId="118" priority="25" stopIfTrue="1" operator="equal">
      <formula>"2.0"</formula>
    </cfRule>
  </conditionalFormatting>
  <conditionalFormatting sqref="G29:G31">
    <cfRule type="dataBar" priority="19">
      <dataBar>
        <cfvo type="num" val="0"/>
        <cfvo type="num" val="100"/>
        <color theme="9" tint="0.39997558519241921"/>
      </dataBar>
      <extLst>
        <ext xmlns:x14="http://schemas.microsoft.com/office/spreadsheetml/2009/9/main" uri="{B025F937-C7B1-47D3-B67F-A62EFF666E3E}">
          <x14:id>{D64D10B2-C466-4555-8FCE-33B645E56628}</x14:id>
        </ext>
      </extLst>
    </cfRule>
  </conditionalFormatting>
  <conditionalFormatting sqref="F3:F31">
    <cfRule type="dataBar" priority="12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{908F527D-166F-43C7-B3C9-4C5588B31839}</x14:id>
        </ext>
      </extLst>
    </cfRule>
  </conditionalFormatting>
  <conditionalFormatting sqref="G3">
    <cfRule type="dataBar" priority="11">
      <dataBar>
        <cfvo type="num" val="0"/>
        <cfvo type="num" val="100"/>
        <color theme="9" tint="0.39997558519241921"/>
      </dataBar>
      <extLst>
        <ext xmlns:x14="http://schemas.microsoft.com/office/spreadsheetml/2009/9/main" uri="{B025F937-C7B1-47D3-B67F-A62EFF666E3E}">
          <x14:id>{8EF48385-507F-489F-983E-1459FE2CAA95}</x14:id>
        </ext>
      </extLst>
    </cfRule>
  </conditionalFormatting>
  <conditionalFormatting sqref="G4:G28">
    <cfRule type="dataBar" priority="10">
      <dataBar>
        <cfvo type="num" val="0"/>
        <cfvo type="num" val="100"/>
        <color theme="9" tint="0.39997558519241921"/>
      </dataBar>
      <extLst>
        <ext xmlns:x14="http://schemas.microsoft.com/office/spreadsheetml/2009/9/main" uri="{B025F937-C7B1-47D3-B67F-A62EFF666E3E}">
          <x14:id>{8C1D723A-48B8-4A79-8270-B44183904BBA}</x14:id>
        </ext>
      </extLst>
    </cfRule>
  </conditionalFormatting>
  <conditionalFormatting sqref="I12">
    <cfRule type="cellIs" dxfId="47" priority="4" stopIfTrue="1" operator="equal">
      <formula>"3.5"</formula>
    </cfRule>
  </conditionalFormatting>
  <conditionalFormatting sqref="I12">
    <cfRule type="cellIs" dxfId="46" priority="1" stopIfTrue="1" operator="equal">
      <formula>"5.0"</formula>
    </cfRule>
    <cfRule type="cellIs" dxfId="45" priority="2" stopIfTrue="1" operator="equal">
      <formula>"4.5"</formula>
    </cfRule>
    <cfRule type="cellIs" dxfId="44" priority="3" stopIfTrue="1" operator="equal">
      <formula>"4.0"</formula>
    </cfRule>
    <cfRule type="cellIs" dxfId="43" priority="5" stopIfTrue="1" operator="equal">
      <formula>"3.0"</formula>
    </cfRule>
    <cfRule type="cellIs" dxfId="42" priority="6" stopIfTrue="1" operator="equal">
      <formula>"2.0"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7CDD41-DAF4-401E-A4C7-8ED3F08FE9BC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D3:D31</xm:sqref>
        </x14:conditionalFormatting>
        <x14:conditionalFormatting xmlns:xm="http://schemas.microsoft.com/office/excel/2006/main">
          <x14:cfRule type="dataBar" id="{D64D10B2-C466-4555-8FCE-33B645E56628}">
            <x14:dataBar minLength="0" maxLength="100" border="1" direction="leftToRight">
              <x14:cfvo type="num">
                <xm:f>0</xm:f>
              </x14:cfvo>
              <x14:cfvo type="num">
                <xm:f>100</xm:f>
              </x14:cfvo>
              <x14:borderColor theme="9" tint="-0.249977111117893"/>
              <x14:negativeFillColor rgb="FFFF0000"/>
              <x14:axisColor rgb="FF000000"/>
            </x14:dataBar>
          </x14:cfRule>
          <xm:sqref>G29:G31</xm:sqref>
        </x14:conditionalFormatting>
        <x14:conditionalFormatting xmlns:xm="http://schemas.microsoft.com/office/excel/2006/main">
          <x14:cfRule type="dataBar" id="{908F527D-166F-43C7-B3C9-4C5588B31839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F3:F31</xm:sqref>
        </x14:conditionalFormatting>
        <x14:conditionalFormatting xmlns:xm="http://schemas.microsoft.com/office/excel/2006/main">
          <x14:cfRule type="dataBar" id="{8EF48385-507F-489F-983E-1459FE2CAA95}">
            <x14:dataBar minLength="0" maxLength="100" border="1" direction="leftToRight">
              <x14:cfvo type="num">
                <xm:f>0</xm:f>
              </x14:cfvo>
              <x14:cfvo type="num">
                <xm:f>100</xm:f>
              </x14:cfvo>
              <x14:borderColor theme="9" tint="-0.249977111117893"/>
              <x14:negativeFillColor rgb="FFFF0000"/>
              <x14:axisColor rgb="FF000000"/>
            </x14:dataBar>
          </x14:cfRule>
          <xm:sqref>G3</xm:sqref>
        </x14:conditionalFormatting>
        <x14:conditionalFormatting xmlns:xm="http://schemas.microsoft.com/office/excel/2006/main">
          <x14:cfRule type="dataBar" id="{8C1D723A-48B8-4A79-8270-B44183904BBA}">
            <x14:dataBar minLength="0" maxLength="100" border="1" direction="leftToRight">
              <x14:cfvo type="num">
                <xm:f>0</xm:f>
              </x14:cfvo>
              <x14:cfvo type="num">
                <xm:f>100</xm:f>
              </x14:cfvo>
              <x14:borderColor theme="9" tint="-0.249977111117893"/>
              <x14:negativeFillColor rgb="FFFF0000"/>
              <x14:axisColor rgb="FF000000"/>
            </x14:dataBar>
          </x14:cfRule>
          <xm:sqref>G4:G28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E6530-A9CB-433C-A312-CE6F35E1D57A}">
  <sheetPr>
    <tabColor theme="8" tint="0.59999389629810485"/>
  </sheetPr>
  <dimension ref="A1:I29"/>
  <sheetViews>
    <sheetView zoomScale="115" zoomScaleNormal="115" workbookViewId="0">
      <pane xSplit="1" ySplit="2" topLeftCell="B3" activePane="bottomRight" state="frozen"/>
      <selection activeCell="AB20" sqref="AB20"/>
      <selection pane="topRight" activeCell="AB20" sqref="AB20"/>
      <selection pane="bottomLeft" activeCell="AB20" sqref="AB20"/>
      <selection pane="bottomRight" activeCell="H3" sqref="H3"/>
    </sheetView>
  </sheetViews>
  <sheetFormatPr defaultColWidth="11.5703125" defaultRowHeight="12.75" outlineLevelCol="1"/>
  <cols>
    <col min="1" max="1" width="11.7109375" style="4" customWidth="1"/>
    <col min="2" max="2" width="5.7109375" style="4" hidden="1" customWidth="1" outlineLevel="1"/>
    <col min="3" max="7" width="12.7109375" style="4" hidden="1" customWidth="1" outlineLevel="1"/>
    <col min="8" max="8" width="12.7109375" style="4" customWidth="1" collapsed="1"/>
    <col min="9" max="9" width="12.7109375" style="4" customWidth="1"/>
    <col min="10" max="16384" width="11.5703125" style="4"/>
  </cols>
  <sheetData>
    <row r="1" spans="1:9" ht="65.099999999999994" customHeight="1" thickBot="1">
      <c r="A1" s="16" t="s">
        <v>6</v>
      </c>
      <c r="B1" s="17" t="s">
        <v>10</v>
      </c>
      <c r="C1" s="2" t="s">
        <v>1</v>
      </c>
      <c r="D1" s="3" t="s">
        <v>1</v>
      </c>
      <c r="E1" s="18" t="s">
        <v>11</v>
      </c>
      <c r="F1" s="19" t="s">
        <v>11</v>
      </c>
      <c r="G1" s="20" t="s">
        <v>12</v>
      </c>
      <c r="H1" s="21" t="s">
        <v>12</v>
      </c>
      <c r="I1" s="38" t="s">
        <v>22</v>
      </c>
    </row>
    <row r="2" spans="1:9" ht="30" customHeight="1" thickBot="1">
      <c r="A2" s="5" t="s">
        <v>2</v>
      </c>
      <c r="B2" s="22">
        <v>10</v>
      </c>
      <c r="C2" s="6">
        <v>16</v>
      </c>
      <c r="D2" s="7">
        <v>45309</v>
      </c>
      <c r="E2" s="23">
        <v>14</v>
      </c>
      <c r="F2" s="24" t="s">
        <v>17</v>
      </c>
      <c r="G2" s="25" t="s">
        <v>13</v>
      </c>
      <c r="H2" s="26">
        <f>D2</f>
        <v>45309</v>
      </c>
      <c r="I2" s="39">
        <v>45345</v>
      </c>
    </row>
    <row r="3" spans="1:9" s="11" customFormat="1" ht="19.899999999999999" customHeight="1">
      <c r="A3" s="8">
        <v>260193</v>
      </c>
      <c r="B3" s="27"/>
      <c r="C3" s="9"/>
      <c r="D3" s="10" t="str">
        <f t="shared" ref="D3:D29" si="0">IF(ISBLANK(C3),"",C3/C$2)</f>
        <v/>
      </c>
      <c r="E3" s="28"/>
      <c r="F3" s="29" t="str">
        <f t="shared" ref="F3:F29" si="1">IF(ISBLANK(E3),"",E3/E$2)</f>
        <v/>
      </c>
      <c r="G3" s="30" t="str">
        <f t="shared" ref="G3:G29" si="2">IFERROR(D3*100+B3*3,"")</f>
        <v/>
      </c>
      <c r="H3" s="31" t="str">
        <f t="shared" ref="H3:H29" si="3">IF(G3="","",IF(ROUND(G3,0)&gt;=91,"5.0",IF(ROUND(G3,0)&gt;=81,"4.5",IF(ROUND(G3,0)&gt;=71,"4.0",IF(ROUND(G3,0)&gt;=61,"3.5",IF(ROUND(G3,0)&gt;=51,"3.0","2.0"))))))</f>
        <v/>
      </c>
      <c r="I3" s="41"/>
    </row>
    <row r="4" spans="1:9" ht="19.899999999999999" customHeight="1">
      <c r="A4" s="8">
        <v>273995</v>
      </c>
      <c r="B4" s="27"/>
      <c r="C4" s="9"/>
      <c r="D4" s="10" t="str">
        <f t="shared" si="0"/>
        <v/>
      </c>
      <c r="E4" s="28"/>
      <c r="F4" s="29" t="str">
        <f t="shared" si="1"/>
        <v/>
      </c>
      <c r="G4" s="30" t="str">
        <f t="shared" si="2"/>
        <v/>
      </c>
      <c r="H4" s="31" t="str">
        <f t="shared" si="3"/>
        <v/>
      </c>
      <c r="I4" s="41"/>
    </row>
    <row r="5" spans="1:9" ht="19.899999999999999" customHeight="1">
      <c r="A5" s="12">
        <v>284727</v>
      </c>
      <c r="B5" s="32"/>
      <c r="C5" s="13">
        <v>6</v>
      </c>
      <c r="D5" s="14">
        <f t="shared" si="0"/>
        <v>0.375</v>
      </c>
      <c r="E5" s="33">
        <v>0</v>
      </c>
      <c r="F5" s="34">
        <f t="shared" si="1"/>
        <v>0</v>
      </c>
      <c r="G5" s="35">
        <f t="shared" si="2"/>
        <v>37.5</v>
      </c>
      <c r="H5" s="36" t="str">
        <f t="shared" si="3"/>
        <v>2.0</v>
      </c>
      <c r="I5" s="40"/>
    </row>
    <row r="6" spans="1:9" ht="19.899999999999999" customHeight="1">
      <c r="A6" s="12">
        <v>286192</v>
      </c>
      <c r="B6" s="32"/>
      <c r="C6" s="13"/>
      <c r="D6" s="14" t="str">
        <f t="shared" si="0"/>
        <v/>
      </c>
      <c r="E6" s="33"/>
      <c r="F6" s="34" t="str">
        <f t="shared" si="1"/>
        <v/>
      </c>
      <c r="G6" s="35" t="str">
        <f t="shared" si="2"/>
        <v/>
      </c>
      <c r="H6" s="36" t="str">
        <f t="shared" si="3"/>
        <v/>
      </c>
      <c r="I6" s="40"/>
    </row>
    <row r="7" spans="1:9" s="11" customFormat="1" ht="19.899999999999999" customHeight="1">
      <c r="A7" s="12">
        <v>286509</v>
      </c>
      <c r="B7" s="32"/>
      <c r="C7" s="13">
        <v>16</v>
      </c>
      <c r="D7" s="14">
        <f t="shared" si="0"/>
        <v>1</v>
      </c>
      <c r="E7" s="33"/>
      <c r="F7" s="34" t="str">
        <f t="shared" si="1"/>
        <v/>
      </c>
      <c r="G7" s="35">
        <f t="shared" si="2"/>
        <v>100</v>
      </c>
      <c r="H7" s="36" t="str">
        <f t="shared" si="3"/>
        <v>5.0</v>
      </c>
      <c r="I7" s="40"/>
    </row>
    <row r="8" spans="1:9" ht="19.899999999999999" customHeight="1">
      <c r="A8" s="12">
        <v>287741</v>
      </c>
      <c r="B8" s="32"/>
      <c r="C8" s="13"/>
      <c r="D8" s="14" t="str">
        <f t="shared" si="0"/>
        <v/>
      </c>
      <c r="E8" s="33"/>
      <c r="F8" s="34" t="str">
        <f t="shared" si="1"/>
        <v/>
      </c>
      <c r="G8" s="35" t="str">
        <f t="shared" si="2"/>
        <v/>
      </c>
      <c r="H8" s="36" t="str">
        <f t="shared" si="3"/>
        <v/>
      </c>
      <c r="I8" s="40"/>
    </row>
    <row r="9" spans="1:9" ht="19.899999999999999" customHeight="1">
      <c r="A9" s="12">
        <v>289380</v>
      </c>
      <c r="B9" s="32"/>
      <c r="C9" s="13">
        <v>6</v>
      </c>
      <c r="D9" s="14">
        <f t="shared" si="0"/>
        <v>0.375</v>
      </c>
      <c r="E9" s="33"/>
      <c r="F9" s="34" t="str">
        <f t="shared" si="1"/>
        <v/>
      </c>
      <c r="G9" s="35">
        <f t="shared" si="2"/>
        <v>37.5</v>
      </c>
      <c r="H9" s="36" t="str">
        <f t="shared" si="3"/>
        <v>2.0</v>
      </c>
      <c r="I9" s="40" t="s">
        <v>15</v>
      </c>
    </row>
    <row r="10" spans="1:9" ht="19.899999999999999" customHeight="1">
      <c r="A10" s="12">
        <v>290698</v>
      </c>
      <c r="B10" s="32"/>
      <c r="C10" s="13">
        <v>13</v>
      </c>
      <c r="D10" s="14">
        <f t="shared" si="0"/>
        <v>0.8125</v>
      </c>
      <c r="E10" s="33"/>
      <c r="F10" s="34" t="str">
        <f t="shared" si="1"/>
        <v/>
      </c>
      <c r="G10" s="35">
        <f t="shared" si="2"/>
        <v>81.25</v>
      </c>
      <c r="H10" s="36" t="str">
        <f t="shared" si="3"/>
        <v>4.5</v>
      </c>
      <c r="I10" s="40"/>
    </row>
    <row r="11" spans="1:9" ht="19.899999999999999" customHeight="1">
      <c r="A11" s="12">
        <v>290725</v>
      </c>
      <c r="B11" s="32"/>
      <c r="C11" s="13">
        <v>12</v>
      </c>
      <c r="D11" s="14">
        <f t="shared" si="0"/>
        <v>0.75</v>
      </c>
      <c r="E11" s="33"/>
      <c r="F11" s="34" t="str">
        <f t="shared" si="1"/>
        <v/>
      </c>
      <c r="G11" s="35">
        <f t="shared" si="2"/>
        <v>75</v>
      </c>
      <c r="H11" s="36" t="str">
        <f t="shared" si="3"/>
        <v>4.0</v>
      </c>
      <c r="I11" s="40"/>
    </row>
    <row r="12" spans="1:9" s="11" customFormat="1" ht="19.899999999999999" customHeight="1">
      <c r="A12" s="8">
        <v>291615</v>
      </c>
      <c r="B12" s="27"/>
      <c r="C12" s="9"/>
      <c r="D12" s="10" t="str">
        <f t="shared" si="0"/>
        <v/>
      </c>
      <c r="E12" s="28"/>
      <c r="F12" s="29" t="str">
        <f t="shared" si="1"/>
        <v/>
      </c>
      <c r="G12" s="30" t="str">
        <f t="shared" si="2"/>
        <v/>
      </c>
      <c r="H12" s="31" t="str">
        <f t="shared" si="3"/>
        <v/>
      </c>
      <c r="I12" s="41"/>
    </row>
    <row r="13" spans="1:9" ht="19.899999999999999" customHeight="1">
      <c r="A13" s="12">
        <v>291944</v>
      </c>
      <c r="B13" s="32"/>
      <c r="C13" s="13">
        <v>13</v>
      </c>
      <c r="D13" s="14">
        <f t="shared" si="0"/>
        <v>0.8125</v>
      </c>
      <c r="E13" s="33"/>
      <c r="F13" s="34" t="str">
        <f t="shared" si="1"/>
        <v/>
      </c>
      <c r="G13" s="35">
        <f t="shared" si="2"/>
        <v>81.25</v>
      </c>
      <c r="H13" s="36" t="str">
        <f t="shared" si="3"/>
        <v>4.5</v>
      </c>
      <c r="I13" s="40"/>
    </row>
    <row r="14" spans="1:9" ht="19.899999999999999" customHeight="1">
      <c r="A14" s="8">
        <v>292009</v>
      </c>
      <c r="B14" s="27"/>
      <c r="C14" s="9"/>
      <c r="D14" s="10" t="str">
        <f t="shared" si="0"/>
        <v/>
      </c>
      <c r="E14" s="28"/>
      <c r="F14" s="29" t="str">
        <f t="shared" si="1"/>
        <v/>
      </c>
      <c r="G14" s="30" t="str">
        <f t="shared" si="2"/>
        <v/>
      </c>
      <c r="H14" s="31" t="str">
        <f t="shared" si="3"/>
        <v/>
      </c>
      <c r="I14" s="41"/>
    </row>
    <row r="15" spans="1:9" ht="19.899999999999999" customHeight="1">
      <c r="A15" s="8">
        <v>292013</v>
      </c>
      <c r="B15" s="27"/>
      <c r="C15" s="9"/>
      <c r="D15" s="10" t="str">
        <f t="shared" si="0"/>
        <v/>
      </c>
      <c r="E15" s="28"/>
      <c r="F15" s="29" t="str">
        <f t="shared" si="1"/>
        <v/>
      </c>
      <c r="G15" s="30" t="str">
        <f t="shared" si="2"/>
        <v/>
      </c>
      <c r="H15" s="31" t="str">
        <f t="shared" si="3"/>
        <v/>
      </c>
      <c r="I15" s="41"/>
    </row>
    <row r="16" spans="1:9" s="11" customFormat="1" ht="19.899999999999999" customHeight="1">
      <c r="A16" s="12">
        <v>292017</v>
      </c>
      <c r="B16" s="32"/>
      <c r="C16" s="13"/>
      <c r="D16" s="14" t="str">
        <f t="shared" si="0"/>
        <v/>
      </c>
      <c r="E16" s="33"/>
      <c r="F16" s="34" t="str">
        <f t="shared" si="1"/>
        <v/>
      </c>
      <c r="G16" s="35" t="str">
        <f t="shared" si="2"/>
        <v/>
      </c>
      <c r="H16" s="36" t="str">
        <f t="shared" si="3"/>
        <v/>
      </c>
      <c r="I16" s="40"/>
    </row>
    <row r="17" spans="1:9" ht="19.899999999999999" customHeight="1">
      <c r="A17" s="12">
        <v>292029</v>
      </c>
      <c r="B17" s="32"/>
      <c r="C17" s="13">
        <v>10</v>
      </c>
      <c r="D17" s="14">
        <f t="shared" si="0"/>
        <v>0.625</v>
      </c>
      <c r="E17" s="33"/>
      <c r="F17" s="34" t="str">
        <f t="shared" si="1"/>
        <v/>
      </c>
      <c r="G17" s="35">
        <f t="shared" si="2"/>
        <v>62.5</v>
      </c>
      <c r="H17" s="36" t="str">
        <f t="shared" si="3"/>
        <v>3.5</v>
      </c>
      <c r="I17" s="40"/>
    </row>
    <row r="18" spans="1:9" ht="19.899999999999999" customHeight="1">
      <c r="A18" s="12">
        <v>292042</v>
      </c>
      <c r="B18" s="32"/>
      <c r="C18" s="13">
        <v>11</v>
      </c>
      <c r="D18" s="14">
        <f t="shared" si="0"/>
        <v>0.6875</v>
      </c>
      <c r="E18" s="33"/>
      <c r="F18" s="34" t="str">
        <f t="shared" si="1"/>
        <v/>
      </c>
      <c r="G18" s="35">
        <f t="shared" si="2"/>
        <v>68.75</v>
      </c>
      <c r="H18" s="36" t="str">
        <f t="shared" si="3"/>
        <v>3.5</v>
      </c>
      <c r="I18" s="40" t="s">
        <v>25</v>
      </c>
    </row>
    <row r="19" spans="1:9" s="11" customFormat="1" ht="19.899999999999999" customHeight="1">
      <c r="A19" s="12">
        <v>292084</v>
      </c>
      <c r="B19" s="32"/>
      <c r="C19" s="13"/>
      <c r="D19" s="14" t="str">
        <f t="shared" si="0"/>
        <v/>
      </c>
      <c r="E19" s="33"/>
      <c r="F19" s="34" t="str">
        <f t="shared" si="1"/>
        <v/>
      </c>
      <c r="G19" s="35" t="str">
        <f t="shared" si="2"/>
        <v/>
      </c>
      <c r="H19" s="36" t="str">
        <f t="shared" si="3"/>
        <v/>
      </c>
      <c r="I19" s="40"/>
    </row>
    <row r="20" spans="1:9" ht="19.899999999999999" customHeight="1">
      <c r="A20" s="12">
        <v>292097</v>
      </c>
      <c r="B20" s="32"/>
      <c r="C20" s="13">
        <v>13</v>
      </c>
      <c r="D20" s="14">
        <f t="shared" si="0"/>
        <v>0.8125</v>
      </c>
      <c r="E20" s="33"/>
      <c r="F20" s="34" t="str">
        <f t="shared" si="1"/>
        <v/>
      </c>
      <c r="G20" s="35">
        <f t="shared" si="2"/>
        <v>81.25</v>
      </c>
      <c r="H20" s="36" t="str">
        <f t="shared" si="3"/>
        <v>4.5</v>
      </c>
      <c r="I20" s="40"/>
    </row>
    <row r="21" spans="1:9" ht="19.899999999999999" customHeight="1">
      <c r="A21" s="12">
        <v>294896</v>
      </c>
      <c r="B21" s="32"/>
      <c r="C21" s="13">
        <v>3</v>
      </c>
      <c r="D21" s="14">
        <f t="shared" si="0"/>
        <v>0.1875</v>
      </c>
      <c r="E21" s="33"/>
      <c r="F21" s="34" t="str">
        <f t="shared" si="1"/>
        <v/>
      </c>
      <c r="G21" s="35">
        <f t="shared" si="2"/>
        <v>18.75</v>
      </c>
      <c r="H21" s="36" t="str">
        <f t="shared" si="3"/>
        <v>2.0</v>
      </c>
      <c r="I21" s="40" t="s">
        <v>23</v>
      </c>
    </row>
    <row r="22" spans="1:9" ht="19.899999999999999" customHeight="1">
      <c r="A22" s="12">
        <v>294906</v>
      </c>
      <c r="B22" s="32"/>
      <c r="C22" s="13"/>
      <c r="D22" s="14" t="str">
        <f t="shared" si="0"/>
        <v/>
      </c>
      <c r="E22" s="33"/>
      <c r="F22" s="34" t="str">
        <f t="shared" si="1"/>
        <v/>
      </c>
      <c r="G22" s="35" t="str">
        <f t="shared" si="2"/>
        <v/>
      </c>
      <c r="H22" s="36" t="str">
        <f t="shared" si="3"/>
        <v/>
      </c>
      <c r="I22" s="40"/>
    </row>
    <row r="23" spans="1:9" ht="19.899999999999999" customHeight="1">
      <c r="A23" s="12">
        <v>294910</v>
      </c>
      <c r="B23" s="32"/>
      <c r="C23" s="13">
        <v>4</v>
      </c>
      <c r="D23" s="14">
        <f t="shared" si="0"/>
        <v>0.25</v>
      </c>
      <c r="E23" s="33"/>
      <c r="F23" s="34" t="str">
        <f t="shared" si="1"/>
        <v/>
      </c>
      <c r="G23" s="35">
        <f t="shared" si="2"/>
        <v>25</v>
      </c>
      <c r="H23" s="36" t="str">
        <f t="shared" si="3"/>
        <v>2.0</v>
      </c>
      <c r="I23" s="40" t="s">
        <v>24</v>
      </c>
    </row>
    <row r="24" spans="1:9" s="11" customFormat="1" ht="19.899999999999999" customHeight="1">
      <c r="A24" s="8">
        <v>294919</v>
      </c>
      <c r="B24" s="27"/>
      <c r="C24" s="9"/>
      <c r="D24" s="10" t="str">
        <f t="shared" si="0"/>
        <v/>
      </c>
      <c r="E24" s="28"/>
      <c r="F24" s="29" t="str">
        <f t="shared" si="1"/>
        <v/>
      </c>
      <c r="G24" s="30" t="str">
        <f t="shared" si="2"/>
        <v/>
      </c>
      <c r="H24" s="31" t="str">
        <f t="shared" si="3"/>
        <v/>
      </c>
      <c r="I24" s="41"/>
    </row>
    <row r="25" spans="1:9" ht="19.899999999999999" customHeight="1">
      <c r="A25" s="12">
        <v>294925</v>
      </c>
      <c r="B25" s="32"/>
      <c r="C25" s="13">
        <v>7</v>
      </c>
      <c r="D25" s="14">
        <f t="shared" si="0"/>
        <v>0.4375</v>
      </c>
      <c r="E25" s="33"/>
      <c r="F25" s="34" t="str">
        <f t="shared" si="1"/>
        <v/>
      </c>
      <c r="G25" s="35">
        <f t="shared" si="2"/>
        <v>43.75</v>
      </c>
      <c r="H25" s="36" t="str">
        <f t="shared" si="3"/>
        <v>2.0</v>
      </c>
      <c r="I25" s="40" t="s">
        <v>15</v>
      </c>
    </row>
    <row r="26" spans="1:9" ht="19.899999999999999" customHeight="1">
      <c r="A26" s="12">
        <v>294926</v>
      </c>
      <c r="B26" s="32"/>
      <c r="C26" s="13">
        <v>7</v>
      </c>
      <c r="D26" s="14">
        <f t="shared" si="0"/>
        <v>0.4375</v>
      </c>
      <c r="E26" s="33"/>
      <c r="F26" s="34" t="str">
        <f t="shared" si="1"/>
        <v/>
      </c>
      <c r="G26" s="35">
        <f t="shared" si="2"/>
        <v>43.75</v>
      </c>
      <c r="H26" s="36" t="str">
        <f t="shared" si="3"/>
        <v>2.0</v>
      </c>
      <c r="I26" s="40" t="s">
        <v>24</v>
      </c>
    </row>
    <row r="27" spans="1:9" ht="19.899999999999999" customHeight="1">
      <c r="A27" s="12">
        <v>294930</v>
      </c>
      <c r="B27" s="32"/>
      <c r="C27" s="13">
        <v>7</v>
      </c>
      <c r="D27" s="14">
        <f t="shared" si="0"/>
        <v>0.4375</v>
      </c>
      <c r="E27" s="33"/>
      <c r="F27" s="34" t="str">
        <f t="shared" si="1"/>
        <v/>
      </c>
      <c r="G27" s="35">
        <f t="shared" si="2"/>
        <v>43.75</v>
      </c>
      <c r="H27" s="36" t="str">
        <f t="shared" si="3"/>
        <v>2.0</v>
      </c>
      <c r="I27" s="40" t="s">
        <v>15</v>
      </c>
    </row>
    <row r="28" spans="1:9" ht="19.899999999999999" customHeight="1">
      <c r="A28" s="12">
        <v>294933</v>
      </c>
      <c r="B28" s="32"/>
      <c r="C28" s="13">
        <v>7</v>
      </c>
      <c r="D28" s="14">
        <f t="shared" si="0"/>
        <v>0.4375</v>
      </c>
      <c r="E28" s="33"/>
      <c r="F28" s="34" t="str">
        <f t="shared" si="1"/>
        <v/>
      </c>
      <c r="G28" s="35">
        <f t="shared" si="2"/>
        <v>43.75</v>
      </c>
      <c r="H28" s="36" t="str">
        <f t="shared" si="3"/>
        <v>2.0</v>
      </c>
      <c r="I28" s="40" t="s">
        <v>15</v>
      </c>
    </row>
    <row r="29" spans="1:9" ht="19.899999999999999" customHeight="1">
      <c r="A29" s="12">
        <v>294946</v>
      </c>
      <c r="B29" s="32"/>
      <c r="C29" s="13">
        <v>5</v>
      </c>
      <c r="D29" s="14">
        <f t="shared" si="0"/>
        <v>0.3125</v>
      </c>
      <c r="E29" s="33"/>
      <c r="F29" s="34" t="str">
        <f t="shared" si="1"/>
        <v/>
      </c>
      <c r="G29" s="35">
        <f t="shared" si="2"/>
        <v>31.25</v>
      </c>
      <c r="H29" s="36" t="str">
        <f t="shared" si="3"/>
        <v>2.0</v>
      </c>
      <c r="I29" s="40" t="s">
        <v>15</v>
      </c>
    </row>
  </sheetData>
  <sortState xmlns:xlrd2="http://schemas.microsoft.com/office/spreadsheetml/2017/richdata2" ref="A3:I29">
    <sortCondition ref="A2:A29"/>
  </sortState>
  <conditionalFormatting sqref="B3:B29">
    <cfRule type="cellIs" dxfId="117" priority="27" operator="lessThan">
      <formula>0</formula>
    </cfRule>
    <cfRule type="cellIs" dxfId="116" priority="28" operator="greaterThan">
      <formula>0</formula>
    </cfRule>
  </conditionalFormatting>
  <conditionalFormatting sqref="D3:D29">
    <cfRule type="dataBar" priority="25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{ECC9CE28-ED70-4093-8969-7B77284C6DBD}</x14:id>
        </ext>
      </extLst>
    </cfRule>
  </conditionalFormatting>
  <conditionalFormatting sqref="H3:I8 H10:I29 H9">
    <cfRule type="cellIs" dxfId="115" priority="22" stopIfTrue="1" operator="equal">
      <formula>"3.5"</formula>
    </cfRule>
  </conditionalFormatting>
  <conditionalFormatting sqref="H3:I8 H10:I29 H9">
    <cfRule type="cellIs" dxfId="114" priority="19" stopIfTrue="1" operator="equal">
      <formula>"5.0"</formula>
    </cfRule>
    <cfRule type="cellIs" dxfId="113" priority="20" stopIfTrue="1" operator="equal">
      <formula>"4.5"</formula>
    </cfRule>
    <cfRule type="cellIs" dxfId="112" priority="21" stopIfTrue="1" operator="equal">
      <formula>"4.0"</formula>
    </cfRule>
    <cfRule type="cellIs" dxfId="111" priority="23" stopIfTrue="1" operator="equal">
      <formula>"3.0"</formula>
    </cfRule>
    <cfRule type="cellIs" dxfId="110" priority="24" stopIfTrue="1" operator="equal">
      <formula>"2.0"</formula>
    </cfRule>
  </conditionalFormatting>
  <conditionalFormatting sqref="F3:F29">
    <cfRule type="dataBar" priority="12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{07A187F5-DCED-499D-B5C2-9ABC0208F7F9}</x14:id>
        </ext>
      </extLst>
    </cfRule>
  </conditionalFormatting>
  <conditionalFormatting sqref="G3">
    <cfRule type="dataBar" priority="11">
      <dataBar>
        <cfvo type="num" val="0"/>
        <cfvo type="num" val="100"/>
        <color theme="9" tint="0.39997558519241921"/>
      </dataBar>
      <extLst>
        <ext xmlns:x14="http://schemas.microsoft.com/office/spreadsheetml/2009/9/main" uri="{B025F937-C7B1-47D3-B67F-A62EFF666E3E}">
          <x14:id>{1D4623F6-8CDC-47E8-904E-E822A70D3761}</x14:id>
        </ext>
      </extLst>
    </cfRule>
  </conditionalFormatting>
  <conditionalFormatting sqref="G4:G29">
    <cfRule type="dataBar" priority="10">
      <dataBar>
        <cfvo type="num" val="0"/>
        <cfvo type="num" val="100"/>
        <color theme="9" tint="0.39997558519241921"/>
      </dataBar>
      <extLst>
        <ext xmlns:x14="http://schemas.microsoft.com/office/spreadsheetml/2009/9/main" uri="{B025F937-C7B1-47D3-B67F-A62EFF666E3E}">
          <x14:id>{5C650BEC-1D90-4226-8F35-5F560060C893}</x14:id>
        </ext>
      </extLst>
    </cfRule>
  </conditionalFormatting>
  <conditionalFormatting sqref="I9">
    <cfRule type="cellIs" dxfId="41" priority="4" stopIfTrue="1" operator="equal">
      <formula>"3.5"</formula>
    </cfRule>
  </conditionalFormatting>
  <conditionalFormatting sqref="I9">
    <cfRule type="cellIs" dxfId="40" priority="1" stopIfTrue="1" operator="equal">
      <formula>"5.0"</formula>
    </cfRule>
    <cfRule type="cellIs" dxfId="39" priority="2" stopIfTrue="1" operator="equal">
      <formula>"4.5"</formula>
    </cfRule>
    <cfRule type="cellIs" dxfId="38" priority="3" stopIfTrue="1" operator="equal">
      <formula>"4.0"</formula>
    </cfRule>
    <cfRule type="cellIs" dxfId="37" priority="5" stopIfTrue="1" operator="equal">
      <formula>"3.0"</formula>
    </cfRule>
    <cfRule type="cellIs" dxfId="36" priority="6" stopIfTrue="1" operator="equal">
      <formula>"2.0"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C9CE28-ED70-4093-8969-7B77284C6DBD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D3:D29</xm:sqref>
        </x14:conditionalFormatting>
        <x14:conditionalFormatting xmlns:xm="http://schemas.microsoft.com/office/excel/2006/main">
          <x14:cfRule type="dataBar" id="{07A187F5-DCED-499D-B5C2-9ABC0208F7F9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F3:F29</xm:sqref>
        </x14:conditionalFormatting>
        <x14:conditionalFormatting xmlns:xm="http://schemas.microsoft.com/office/excel/2006/main">
          <x14:cfRule type="dataBar" id="{1D4623F6-8CDC-47E8-904E-E822A70D3761}">
            <x14:dataBar minLength="0" maxLength="100" border="1" direction="leftToRight">
              <x14:cfvo type="num">
                <xm:f>0</xm:f>
              </x14:cfvo>
              <x14:cfvo type="num">
                <xm:f>100</xm:f>
              </x14:cfvo>
              <x14:borderColor theme="9" tint="-0.249977111117893"/>
              <x14:negativeFillColor rgb="FFFF0000"/>
              <x14:axisColor rgb="FF000000"/>
            </x14:dataBar>
          </x14:cfRule>
          <xm:sqref>G3</xm:sqref>
        </x14:conditionalFormatting>
        <x14:conditionalFormatting xmlns:xm="http://schemas.microsoft.com/office/excel/2006/main">
          <x14:cfRule type="dataBar" id="{5C650BEC-1D90-4226-8F35-5F560060C893}">
            <x14:dataBar minLength="0" maxLength="100" border="1" direction="leftToRight">
              <x14:cfvo type="num">
                <xm:f>0</xm:f>
              </x14:cfvo>
              <x14:cfvo type="num">
                <xm:f>100</xm:f>
              </x14:cfvo>
              <x14:borderColor theme="9" tint="-0.249977111117893"/>
              <x14:negativeFillColor rgb="FFFF0000"/>
              <x14:axisColor rgb="FF000000"/>
            </x14:dataBar>
          </x14:cfRule>
          <xm:sqref>G4:G29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68256-F3FC-4686-A403-952D6E1A8C52}">
  <sheetPr>
    <tabColor theme="8" tint="0.59999389629810485"/>
  </sheetPr>
  <dimension ref="A1:I31"/>
  <sheetViews>
    <sheetView zoomScale="115" zoomScaleNormal="115" workbookViewId="0">
      <pane xSplit="1" ySplit="2" topLeftCell="B3" activePane="bottomRight" state="frozen"/>
      <selection activeCell="AB20" sqref="AB20"/>
      <selection pane="topRight" activeCell="AB20" sqref="AB20"/>
      <selection pane="bottomLeft" activeCell="AB20" sqref="AB20"/>
      <selection pane="bottomRight" activeCell="H3" sqref="H3"/>
    </sheetView>
  </sheetViews>
  <sheetFormatPr defaultColWidth="11.5703125" defaultRowHeight="12.75" outlineLevelCol="1"/>
  <cols>
    <col min="1" max="1" width="11.7109375" style="4" customWidth="1"/>
    <col min="2" max="2" width="5.7109375" style="4" hidden="1" customWidth="1" outlineLevel="1"/>
    <col min="3" max="7" width="12.7109375" style="4" hidden="1" customWidth="1" outlineLevel="1"/>
    <col min="8" max="8" width="12.7109375" style="4" customWidth="1" collapsed="1"/>
    <col min="9" max="9" width="12.7109375" style="4" customWidth="1"/>
    <col min="10" max="16384" width="11.5703125" style="4"/>
  </cols>
  <sheetData>
    <row r="1" spans="1:9" ht="65.099999999999994" customHeight="1" thickBot="1">
      <c r="A1" s="16" t="s">
        <v>8</v>
      </c>
      <c r="B1" s="17" t="s">
        <v>10</v>
      </c>
      <c r="C1" s="2" t="s">
        <v>1</v>
      </c>
      <c r="D1" s="3" t="s">
        <v>1</v>
      </c>
      <c r="E1" s="18" t="s">
        <v>11</v>
      </c>
      <c r="F1" s="19" t="s">
        <v>11</v>
      </c>
      <c r="G1" s="20" t="s">
        <v>12</v>
      </c>
      <c r="H1" s="21" t="s">
        <v>12</v>
      </c>
      <c r="I1" s="38" t="s">
        <v>22</v>
      </c>
    </row>
    <row r="2" spans="1:9" ht="30" customHeight="1" thickBot="1">
      <c r="A2" s="5" t="s">
        <v>2</v>
      </c>
      <c r="B2" s="22">
        <v>10</v>
      </c>
      <c r="C2" s="6">
        <v>16</v>
      </c>
      <c r="D2" s="7">
        <v>45309</v>
      </c>
      <c r="E2" s="23">
        <v>14</v>
      </c>
      <c r="F2" s="24">
        <v>45327</v>
      </c>
      <c r="G2" s="25" t="s">
        <v>13</v>
      </c>
      <c r="H2" s="26">
        <f>F2</f>
        <v>45327</v>
      </c>
      <c r="I2" s="39">
        <v>45345</v>
      </c>
    </row>
    <row r="3" spans="1:9" ht="19.899999999999999" customHeight="1">
      <c r="A3" s="12">
        <v>272684</v>
      </c>
      <c r="B3" s="32"/>
      <c r="C3" s="13">
        <v>7</v>
      </c>
      <c r="D3" s="14">
        <f t="shared" ref="D3:D31" si="0">IF(ISBLANK(C3),"",C3/C$2)</f>
        <v>0.4375</v>
      </c>
      <c r="E3" s="33">
        <v>4</v>
      </c>
      <c r="F3" s="34">
        <f t="shared" ref="F3:F31" si="1">IF(ISBLANK(E3),"",E3/E$2)</f>
        <v>0.2857142857142857</v>
      </c>
      <c r="G3" s="35">
        <f t="shared" ref="G3:G31" si="2">IFERROR((D3+F3)*100/2+B3*3,"")</f>
        <v>36.160714285714285</v>
      </c>
      <c r="H3" s="36" t="str">
        <f t="shared" ref="H3:H31" si="3">IF(G3="","",IF(ROUND(G3,0)&gt;=91,"5.0",IF(ROUND(G3,0)&gt;=81,"4.5",IF(ROUND(G3,0)&gt;=71,"4.0",IF(ROUND(G3,0)&gt;=61,"3.5",IF(ROUND(G3,0)&gt;=51,"3.0","2.0"))))))</f>
        <v>2.0</v>
      </c>
      <c r="I3" s="40" t="s">
        <v>15</v>
      </c>
    </row>
    <row r="4" spans="1:9" s="11" customFormat="1" ht="19.899999999999999" customHeight="1">
      <c r="A4" s="12">
        <v>289003</v>
      </c>
      <c r="B4" s="32"/>
      <c r="C4" s="13">
        <v>1</v>
      </c>
      <c r="D4" s="14">
        <f t="shared" si="0"/>
        <v>6.25E-2</v>
      </c>
      <c r="E4" s="33">
        <v>2</v>
      </c>
      <c r="F4" s="34">
        <f t="shared" si="1"/>
        <v>0.14285714285714285</v>
      </c>
      <c r="G4" s="35">
        <f t="shared" si="2"/>
        <v>10.267857142857142</v>
      </c>
      <c r="H4" s="36" t="str">
        <f t="shared" si="3"/>
        <v>2.0</v>
      </c>
      <c r="I4" s="40" t="s">
        <v>15</v>
      </c>
    </row>
    <row r="5" spans="1:9" s="11" customFormat="1" ht="19.899999999999999" customHeight="1">
      <c r="A5" s="12">
        <v>290550</v>
      </c>
      <c r="B5" s="32"/>
      <c r="C5" s="13">
        <v>2</v>
      </c>
      <c r="D5" s="14">
        <f t="shared" si="0"/>
        <v>0.125</v>
      </c>
      <c r="E5" s="33">
        <v>2</v>
      </c>
      <c r="F5" s="34">
        <f t="shared" si="1"/>
        <v>0.14285714285714285</v>
      </c>
      <c r="G5" s="35">
        <f t="shared" si="2"/>
        <v>13.392857142857142</v>
      </c>
      <c r="H5" s="36" t="str">
        <f t="shared" si="3"/>
        <v>2.0</v>
      </c>
      <c r="I5" s="40" t="s">
        <v>15</v>
      </c>
    </row>
    <row r="6" spans="1:9" ht="19.899999999999999" customHeight="1">
      <c r="A6" s="8">
        <v>290633</v>
      </c>
      <c r="B6" s="27"/>
      <c r="C6" s="9"/>
      <c r="D6" s="10" t="str">
        <f t="shared" si="0"/>
        <v/>
      </c>
      <c r="E6" s="28"/>
      <c r="F6" s="29" t="str">
        <f t="shared" si="1"/>
        <v/>
      </c>
      <c r="G6" s="30" t="str">
        <f t="shared" si="2"/>
        <v/>
      </c>
      <c r="H6" s="31" t="str">
        <f t="shared" si="3"/>
        <v/>
      </c>
      <c r="I6" s="41"/>
    </row>
    <row r="7" spans="1:9" s="11" customFormat="1" ht="19.899999999999999" customHeight="1">
      <c r="A7" s="12">
        <v>290906</v>
      </c>
      <c r="B7" s="32"/>
      <c r="C7" s="13">
        <v>1</v>
      </c>
      <c r="D7" s="14">
        <f t="shared" si="0"/>
        <v>6.25E-2</v>
      </c>
      <c r="E7" s="33">
        <v>0</v>
      </c>
      <c r="F7" s="34">
        <f t="shared" si="1"/>
        <v>0</v>
      </c>
      <c r="G7" s="35">
        <f t="shared" si="2"/>
        <v>3.125</v>
      </c>
      <c r="H7" s="36" t="str">
        <f t="shared" si="3"/>
        <v>2.0</v>
      </c>
      <c r="I7" s="40" t="s">
        <v>15</v>
      </c>
    </row>
    <row r="8" spans="1:9" ht="19.899999999999999" customHeight="1">
      <c r="A8" s="12">
        <v>291135</v>
      </c>
      <c r="B8" s="32"/>
      <c r="C8" s="13">
        <v>4</v>
      </c>
      <c r="D8" s="14">
        <f t="shared" si="0"/>
        <v>0.25</v>
      </c>
      <c r="E8" s="33">
        <v>2</v>
      </c>
      <c r="F8" s="34">
        <f t="shared" si="1"/>
        <v>0.14285714285714285</v>
      </c>
      <c r="G8" s="35">
        <f t="shared" si="2"/>
        <v>19.642857142857142</v>
      </c>
      <c r="H8" s="36" t="str">
        <f t="shared" si="3"/>
        <v>2.0</v>
      </c>
      <c r="I8" s="40" t="s">
        <v>15</v>
      </c>
    </row>
    <row r="9" spans="1:9" ht="19.899999999999999" customHeight="1">
      <c r="A9" s="12">
        <v>291941</v>
      </c>
      <c r="B9" s="32"/>
      <c r="C9" s="13">
        <v>10</v>
      </c>
      <c r="D9" s="14">
        <f t="shared" si="0"/>
        <v>0.625</v>
      </c>
      <c r="E9" s="33">
        <v>10</v>
      </c>
      <c r="F9" s="34">
        <f t="shared" si="1"/>
        <v>0.7142857142857143</v>
      </c>
      <c r="G9" s="35">
        <f t="shared" si="2"/>
        <v>66.964285714285722</v>
      </c>
      <c r="H9" s="36" t="str">
        <f t="shared" si="3"/>
        <v>3.5</v>
      </c>
      <c r="I9" s="40"/>
    </row>
    <row r="10" spans="1:9" ht="19.899999999999999" customHeight="1">
      <c r="A10" s="12">
        <v>292010</v>
      </c>
      <c r="B10" s="32"/>
      <c r="C10" s="13">
        <v>2</v>
      </c>
      <c r="D10" s="14">
        <f t="shared" si="0"/>
        <v>0.125</v>
      </c>
      <c r="E10" s="33">
        <v>1</v>
      </c>
      <c r="F10" s="34">
        <f t="shared" si="1"/>
        <v>7.1428571428571425E-2</v>
      </c>
      <c r="G10" s="35">
        <f t="shared" si="2"/>
        <v>9.8214285714285712</v>
      </c>
      <c r="H10" s="36" t="str">
        <f t="shared" si="3"/>
        <v>2.0</v>
      </c>
      <c r="I10" s="40" t="s">
        <v>15</v>
      </c>
    </row>
    <row r="11" spans="1:9" ht="19.899999999999999" customHeight="1">
      <c r="A11" s="12">
        <v>292020</v>
      </c>
      <c r="B11" s="32"/>
      <c r="C11" s="13">
        <v>9</v>
      </c>
      <c r="D11" s="14">
        <f t="shared" si="0"/>
        <v>0.5625</v>
      </c>
      <c r="E11" s="33">
        <v>1</v>
      </c>
      <c r="F11" s="34">
        <f t="shared" si="1"/>
        <v>7.1428571428571425E-2</v>
      </c>
      <c r="G11" s="35">
        <f t="shared" si="2"/>
        <v>31.696428571428569</v>
      </c>
      <c r="H11" s="36" t="str">
        <f t="shared" si="3"/>
        <v>2.0</v>
      </c>
      <c r="I11" s="40" t="s">
        <v>15</v>
      </c>
    </row>
    <row r="12" spans="1:9" ht="19.899999999999999" customHeight="1">
      <c r="A12" s="12">
        <v>292032</v>
      </c>
      <c r="B12" s="32"/>
      <c r="C12" s="13">
        <v>6</v>
      </c>
      <c r="D12" s="14">
        <f t="shared" si="0"/>
        <v>0.375</v>
      </c>
      <c r="E12" s="33">
        <v>2</v>
      </c>
      <c r="F12" s="34">
        <f t="shared" si="1"/>
        <v>0.14285714285714285</v>
      </c>
      <c r="G12" s="35">
        <f t="shared" si="2"/>
        <v>25.892857142857139</v>
      </c>
      <c r="H12" s="36" t="str">
        <f t="shared" si="3"/>
        <v>2.0</v>
      </c>
      <c r="I12" s="40" t="s">
        <v>15</v>
      </c>
    </row>
    <row r="13" spans="1:9" s="11" customFormat="1" ht="19.899999999999999" customHeight="1">
      <c r="A13" s="12">
        <v>292034</v>
      </c>
      <c r="B13" s="32"/>
      <c r="C13" s="13">
        <v>6</v>
      </c>
      <c r="D13" s="14">
        <f t="shared" si="0"/>
        <v>0.375</v>
      </c>
      <c r="E13" s="33">
        <v>11</v>
      </c>
      <c r="F13" s="34">
        <f t="shared" si="1"/>
        <v>0.7857142857142857</v>
      </c>
      <c r="G13" s="35">
        <f t="shared" si="2"/>
        <v>58.035714285714278</v>
      </c>
      <c r="H13" s="36" t="str">
        <f t="shared" si="3"/>
        <v>3.0</v>
      </c>
      <c r="I13" s="40"/>
    </row>
    <row r="14" spans="1:9" ht="19.899999999999999" customHeight="1">
      <c r="A14" s="12">
        <v>292037</v>
      </c>
      <c r="B14" s="32"/>
      <c r="C14" s="13">
        <v>9</v>
      </c>
      <c r="D14" s="14">
        <f t="shared" si="0"/>
        <v>0.5625</v>
      </c>
      <c r="E14" s="33">
        <v>8</v>
      </c>
      <c r="F14" s="34">
        <f t="shared" si="1"/>
        <v>0.5714285714285714</v>
      </c>
      <c r="G14" s="35">
        <f t="shared" si="2"/>
        <v>56.696428571428569</v>
      </c>
      <c r="H14" s="36" t="str">
        <f t="shared" si="3"/>
        <v>3.0</v>
      </c>
      <c r="I14" s="40"/>
    </row>
    <row r="15" spans="1:9" s="11" customFormat="1" ht="19.899999999999999" customHeight="1">
      <c r="A15" s="12">
        <v>292057</v>
      </c>
      <c r="B15" s="32"/>
      <c r="C15" s="13">
        <v>3</v>
      </c>
      <c r="D15" s="14">
        <f t="shared" si="0"/>
        <v>0.1875</v>
      </c>
      <c r="E15" s="33">
        <v>0</v>
      </c>
      <c r="F15" s="34">
        <f t="shared" si="1"/>
        <v>0</v>
      </c>
      <c r="G15" s="35">
        <f t="shared" si="2"/>
        <v>9.375</v>
      </c>
      <c r="H15" s="36" t="str">
        <f t="shared" si="3"/>
        <v>2.0</v>
      </c>
      <c r="I15" s="40" t="s">
        <v>15</v>
      </c>
    </row>
    <row r="16" spans="1:9" ht="19.899999999999999" customHeight="1">
      <c r="A16" s="8">
        <v>292058</v>
      </c>
      <c r="B16" s="27"/>
      <c r="C16" s="9"/>
      <c r="D16" s="10" t="str">
        <f t="shared" si="0"/>
        <v/>
      </c>
      <c r="E16" s="28"/>
      <c r="F16" s="29" t="str">
        <f t="shared" si="1"/>
        <v/>
      </c>
      <c r="G16" s="30" t="str">
        <f t="shared" si="2"/>
        <v/>
      </c>
      <c r="H16" s="31" t="str">
        <f t="shared" si="3"/>
        <v/>
      </c>
      <c r="I16" s="41"/>
    </row>
    <row r="17" spans="1:9" s="11" customFormat="1" ht="19.899999999999999" customHeight="1">
      <c r="A17" s="8">
        <v>292079</v>
      </c>
      <c r="B17" s="27"/>
      <c r="C17" s="9"/>
      <c r="D17" s="10" t="str">
        <f t="shared" si="0"/>
        <v/>
      </c>
      <c r="E17" s="28"/>
      <c r="F17" s="29" t="str">
        <f t="shared" si="1"/>
        <v/>
      </c>
      <c r="G17" s="30" t="str">
        <f t="shared" si="2"/>
        <v/>
      </c>
      <c r="H17" s="31" t="str">
        <f t="shared" si="3"/>
        <v/>
      </c>
      <c r="I17" s="41"/>
    </row>
    <row r="18" spans="1:9" ht="19.899999999999999" customHeight="1">
      <c r="A18" s="12">
        <v>292081</v>
      </c>
      <c r="B18" s="32">
        <v>2</v>
      </c>
      <c r="C18" s="13">
        <v>10</v>
      </c>
      <c r="D18" s="14">
        <f t="shared" si="0"/>
        <v>0.625</v>
      </c>
      <c r="E18" s="33">
        <v>11</v>
      </c>
      <c r="F18" s="34">
        <f t="shared" si="1"/>
        <v>0.7857142857142857</v>
      </c>
      <c r="G18" s="35">
        <f t="shared" si="2"/>
        <v>76.535714285714278</v>
      </c>
      <c r="H18" s="36" t="str">
        <f t="shared" si="3"/>
        <v>4.0</v>
      </c>
      <c r="I18" s="40"/>
    </row>
    <row r="19" spans="1:9" ht="19.899999999999999" customHeight="1">
      <c r="A19" s="12">
        <v>292087</v>
      </c>
      <c r="B19" s="32"/>
      <c r="C19" s="13">
        <v>8</v>
      </c>
      <c r="D19" s="14">
        <f t="shared" si="0"/>
        <v>0.5</v>
      </c>
      <c r="E19" s="33">
        <v>5</v>
      </c>
      <c r="F19" s="34">
        <f t="shared" si="1"/>
        <v>0.35714285714285715</v>
      </c>
      <c r="G19" s="35">
        <f t="shared" si="2"/>
        <v>42.857142857142861</v>
      </c>
      <c r="H19" s="36" t="str">
        <f t="shared" si="3"/>
        <v>2.0</v>
      </c>
      <c r="I19" s="40" t="s">
        <v>15</v>
      </c>
    </row>
    <row r="20" spans="1:9" ht="19.899999999999999" customHeight="1">
      <c r="A20" s="12">
        <v>292095</v>
      </c>
      <c r="B20" s="32"/>
      <c r="C20" s="13">
        <v>6</v>
      </c>
      <c r="D20" s="14">
        <f t="shared" si="0"/>
        <v>0.375</v>
      </c>
      <c r="E20" s="33">
        <v>6</v>
      </c>
      <c r="F20" s="34">
        <f t="shared" si="1"/>
        <v>0.42857142857142855</v>
      </c>
      <c r="G20" s="35">
        <f t="shared" si="2"/>
        <v>40.178571428571431</v>
      </c>
      <c r="H20" s="36" t="str">
        <f t="shared" si="3"/>
        <v>2.0</v>
      </c>
      <c r="I20" s="40" t="s">
        <v>15</v>
      </c>
    </row>
    <row r="21" spans="1:9" ht="19.899999999999999" customHeight="1">
      <c r="A21" s="12">
        <v>293059</v>
      </c>
      <c r="B21" s="32"/>
      <c r="C21" s="13">
        <v>8</v>
      </c>
      <c r="D21" s="14">
        <f t="shared" si="0"/>
        <v>0.5</v>
      </c>
      <c r="E21" s="33">
        <v>4</v>
      </c>
      <c r="F21" s="34">
        <f t="shared" si="1"/>
        <v>0.2857142857142857</v>
      </c>
      <c r="G21" s="35">
        <f t="shared" si="2"/>
        <v>39.285714285714285</v>
      </c>
      <c r="H21" s="36" t="str">
        <f t="shared" si="3"/>
        <v>2.0</v>
      </c>
      <c r="I21" s="40" t="s">
        <v>15</v>
      </c>
    </row>
    <row r="22" spans="1:9" ht="19.899999999999999" customHeight="1">
      <c r="A22" s="12">
        <v>294892</v>
      </c>
      <c r="B22" s="32"/>
      <c r="C22" s="13">
        <v>2</v>
      </c>
      <c r="D22" s="14">
        <f t="shared" si="0"/>
        <v>0.125</v>
      </c>
      <c r="E22" s="33">
        <v>0</v>
      </c>
      <c r="F22" s="34">
        <f t="shared" si="1"/>
        <v>0</v>
      </c>
      <c r="G22" s="35">
        <f t="shared" si="2"/>
        <v>6.25</v>
      </c>
      <c r="H22" s="36" t="str">
        <f t="shared" si="3"/>
        <v>2.0</v>
      </c>
      <c r="I22" s="40" t="s">
        <v>15</v>
      </c>
    </row>
    <row r="23" spans="1:9" ht="19.899999999999999" customHeight="1">
      <c r="A23" s="8">
        <v>294894</v>
      </c>
      <c r="B23" s="27"/>
      <c r="C23" s="9"/>
      <c r="D23" s="10" t="str">
        <f t="shared" si="0"/>
        <v/>
      </c>
      <c r="E23" s="28"/>
      <c r="F23" s="29" t="str">
        <f t="shared" si="1"/>
        <v/>
      </c>
      <c r="G23" s="30" t="str">
        <f t="shared" si="2"/>
        <v/>
      </c>
      <c r="H23" s="31" t="str">
        <f t="shared" si="3"/>
        <v/>
      </c>
      <c r="I23" s="41"/>
    </row>
    <row r="24" spans="1:9" ht="19.899999999999999" customHeight="1">
      <c r="A24" s="12">
        <v>294899</v>
      </c>
      <c r="B24" s="32"/>
      <c r="C24" s="13">
        <v>0</v>
      </c>
      <c r="D24" s="14">
        <f t="shared" si="0"/>
        <v>0</v>
      </c>
      <c r="E24" s="33">
        <v>0</v>
      </c>
      <c r="F24" s="34">
        <f t="shared" si="1"/>
        <v>0</v>
      </c>
      <c r="G24" s="35">
        <f t="shared" si="2"/>
        <v>0</v>
      </c>
      <c r="H24" s="36" t="str">
        <f t="shared" si="3"/>
        <v>2.0</v>
      </c>
      <c r="I24" s="40" t="s">
        <v>23</v>
      </c>
    </row>
    <row r="25" spans="1:9" ht="19.899999999999999" customHeight="1">
      <c r="A25" s="8">
        <v>294901</v>
      </c>
      <c r="B25" s="27"/>
      <c r="C25" s="9"/>
      <c r="D25" s="10" t="str">
        <f t="shared" si="0"/>
        <v/>
      </c>
      <c r="E25" s="28"/>
      <c r="F25" s="29" t="str">
        <f t="shared" si="1"/>
        <v/>
      </c>
      <c r="G25" s="30" t="str">
        <f t="shared" si="2"/>
        <v/>
      </c>
      <c r="H25" s="31" t="str">
        <f t="shared" si="3"/>
        <v/>
      </c>
      <c r="I25" s="41"/>
    </row>
    <row r="26" spans="1:9" ht="19.899999999999999" customHeight="1">
      <c r="A26" s="12">
        <v>294903</v>
      </c>
      <c r="B26" s="32"/>
      <c r="C26" s="13">
        <v>3</v>
      </c>
      <c r="D26" s="14">
        <f t="shared" si="0"/>
        <v>0.1875</v>
      </c>
      <c r="E26" s="33">
        <v>7</v>
      </c>
      <c r="F26" s="34">
        <f t="shared" si="1"/>
        <v>0.5</v>
      </c>
      <c r="G26" s="35">
        <f t="shared" si="2"/>
        <v>34.375</v>
      </c>
      <c r="H26" s="36" t="str">
        <f t="shared" si="3"/>
        <v>2.0</v>
      </c>
      <c r="I26" s="40" t="s">
        <v>15</v>
      </c>
    </row>
    <row r="27" spans="1:9" ht="19.899999999999999" customHeight="1">
      <c r="A27" s="8">
        <v>294907</v>
      </c>
      <c r="B27" s="27"/>
      <c r="C27" s="9"/>
      <c r="D27" s="10" t="str">
        <f t="shared" si="0"/>
        <v/>
      </c>
      <c r="E27" s="28"/>
      <c r="F27" s="29" t="str">
        <f t="shared" si="1"/>
        <v/>
      </c>
      <c r="G27" s="30" t="str">
        <f t="shared" si="2"/>
        <v/>
      </c>
      <c r="H27" s="31" t="str">
        <f t="shared" si="3"/>
        <v/>
      </c>
      <c r="I27" s="41"/>
    </row>
    <row r="28" spans="1:9" ht="19.899999999999999" customHeight="1">
      <c r="A28" s="12">
        <v>294912</v>
      </c>
      <c r="B28" s="32"/>
      <c r="C28" s="13">
        <v>3</v>
      </c>
      <c r="D28" s="14">
        <f t="shared" si="0"/>
        <v>0.1875</v>
      </c>
      <c r="E28" s="33">
        <v>1</v>
      </c>
      <c r="F28" s="34">
        <f t="shared" si="1"/>
        <v>7.1428571428571425E-2</v>
      </c>
      <c r="G28" s="35">
        <f t="shared" si="2"/>
        <v>12.946428571428569</v>
      </c>
      <c r="H28" s="36" t="str">
        <f t="shared" si="3"/>
        <v>2.0</v>
      </c>
      <c r="I28" s="40" t="s">
        <v>15</v>
      </c>
    </row>
    <row r="29" spans="1:9" ht="19.899999999999999" customHeight="1">
      <c r="A29" s="12">
        <v>294924</v>
      </c>
      <c r="B29" s="32"/>
      <c r="C29" s="13">
        <v>1</v>
      </c>
      <c r="D29" s="14">
        <f t="shared" si="0"/>
        <v>6.25E-2</v>
      </c>
      <c r="E29" s="33"/>
      <c r="F29" s="34" t="str">
        <f t="shared" si="1"/>
        <v/>
      </c>
      <c r="G29" s="35" t="str">
        <f t="shared" si="2"/>
        <v/>
      </c>
      <c r="H29" s="36" t="str">
        <f t="shared" si="3"/>
        <v/>
      </c>
      <c r="I29" s="40" t="s">
        <v>15</v>
      </c>
    </row>
    <row r="30" spans="1:9" ht="19.899999999999999" customHeight="1">
      <c r="A30" s="12">
        <v>294928</v>
      </c>
      <c r="B30" s="32"/>
      <c r="C30" s="13">
        <v>2</v>
      </c>
      <c r="D30" s="14">
        <f t="shared" si="0"/>
        <v>0.125</v>
      </c>
      <c r="E30" s="33">
        <v>3</v>
      </c>
      <c r="F30" s="34">
        <f t="shared" si="1"/>
        <v>0.21428571428571427</v>
      </c>
      <c r="G30" s="35">
        <f t="shared" si="2"/>
        <v>16.964285714285715</v>
      </c>
      <c r="H30" s="36" t="str">
        <f t="shared" si="3"/>
        <v>2.0</v>
      </c>
      <c r="I30" s="40" t="s">
        <v>15</v>
      </c>
    </row>
    <row r="31" spans="1:9" ht="19.899999999999999" customHeight="1">
      <c r="A31" s="12">
        <v>294948</v>
      </c>
      <c r="B31" s="32"/>
      <c r="C31" s="13">
        <v>13</v>
      </c>
      <c r="D31" s="14">
        <f t="shared" si="0"/>
        <v>0.8125</v>
      </c>
      <c r="E31" s="33">
        <v>0</v>
      </c>
      <c r="F31" s="34">
        <f t="shared" si="1"/>
        <v>0</v>
      </c>
      <c r="G31" s="35">
        <f t="shared" si="2"/>
        <v>40.625</v>
      </c>
      <c r="H31" s="36" t="str">
        <f t="shared" si="3"/>
        <v>2.0</v>
      </c>
      <c r="I31" s="40" t="s">
        <v>15</v>
      </c>
    </row>
  </sheetData>
  <sortState xmlns:xlrd2="http://schemas.microsoft.com/office/spreadsheetml/2017/richdata2" ref="A3:I31">
    <sortCondition ref="A2:A31"/>
  </sortState>
  <conditionalFormatting sqref="B3:B31">
    <cfRule type="cellIs" dxfId="109" priority="50" operator="lessThan">
      <formula>0</formula>
    </cfRule>
    <cfRule type="cellIs" dxfId="108" priority="51" operator="greaterThan">
      <formula>0</formula>
    </cfRule>
  </conditionalFormatting>
  <conditionalFormatting sqref="D3:D31">
    <cfRule type="dataBar" priority="48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{A4F5712A-817B-4913-93A9-711BDB8E8C6F}</x14:id>
        </ext>
      </extLst>
    </cfRule>
  </conditionalFormatting>
  <conditionalFormatting sqref="H3:I3 H30:I31 H29 H12:I14 H11 H16:I21 H15 H5:I10 H4 H23:I28 H22">
    <cfRule type="cellIs" dxfId="107" priority="45" stopIfTrue="1" operator="equal">
      <formula>"3.5"</formula>
    </cfRule>
  </conditionalFormatting>
  <conditionalFormatting sqref="H3:I3 H30:I31 H29 H12:I14 H11 H16:I21 H15 H5:I10 H4 H23:I28 H22">
    <cfRule type="cellIs" dxfId="106" priority="42" stopIfTrue="1" operator="equal">
      <formula>"5.0"</formula>
    </cfRule>
    <cfRule type="cellIs" dxfId="105" priority="43" stopIfTrue="1" operator="equal">
      <formula>"4.5"</formula>
    </cfRule>
    <cfRule type="cellIs" dxfId="104" priority="44" stopIfTrue="1" operator="equal">
      <formula>"4.0"</formula>
    </cfRule>
    <cfRule type="cellIs" dxfId="103" priority="46" stopIfTrue="1" operator="equal">
      <formula>"3.0"</formula>
    </cfRule>
    <cfRule type="cellIs" dxfId="102" priority="47" stopIfTrue="1" operator="equal">
      <formula>"2.0"</formula>
    </cfRule>
  </conditionalFormatting>
  <conditionalFormatting sqref="F3:F31">
    <cfRule type="dataBar" priority="35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{9D909A07-C90A-4D32-B63D-F115E0CDA7A6}</x14:id>
        </ext>
      </extLst>
    </cfRule>
  </conditionalFormatting>
  <conditionalFormatting sqref="G3:G31">
    <cfRule type="dataBar" priority="34">
      <dataBar>
        <cfvo type="num" val="0"/>
        <cfvo type="num" val="100"/>
        <color theme="9" tint="0.39997558519241921"/>
      </dataBar>
      <extLst>
        <ext xmlns:x14="http://schemas.microsoft.com/office/spreadsheetml/2009/9/main" uri="{B025F937-C7B1-47D3-B67F-A62EFF666E3E}">
          <x14:id>{277FCBC9-02F9-4D2B-A30C-F23518A94C34}</x14:id>
        </ext>
      </extLst>
    </cfRule>
  </conditionalFormatting>
  <conditionalFormatting sqref="I29">
    <cfRule type="cellIs" dxfId="35" priority="28" stopIfTrue="1" operator="equal">
      <formula>"3.5"</formula>
    </cfRule>
  </conditionalFormatting>
  <conditionalFormatting sqref="I29">
    <cfRule type="cellIs" dxfId="34" priority="25" stopIfTrue="1" operator="equal">
      <formula>"5.0"</formula>
    </cfRule>
    <cfRule type="cellIs" dxfId="33" priority="26" stopIfTrue="1" operator="equal">
      <formula>"4.5"</formula>
    </cfRule>
    <cfRule type="cellIs" dxfId="32" priority="27" stopIfTrue="1" operator="equal">
      <formula>"4.0"</formula>
    </cfRule>
    <cfRule type="cellIs" dxfId="31" priority="29" stopIfTrue="1" operator="equal">
      <formula>"3.0"</formula>
    </cfRule>
    <cfRule type="cellIs" dxfId="30" priority="30" stopIfTrue="1" operator="equal">
      <formula>"2.0"</formula>
    </cfRule>
  </conditionalFormatting>
  <conditionalFormatting sqref="I11">
    <cfRule type="cellIs" dxfId="29" priority="22" stopIfTrue="1" operator="equal">
      <formula>"3.5"</formula>
    </cfRule>
  </conditionalFormatting>
  <conditionalFormatting sqref="I11">
    <cfRule type="cellIs" dxfId="28" priority="19" stopIfTrue="1" operator="equal">
      <formula>"5.0"</formula>
    </cfRule>
    <cfRule type="cellIs" dxfId="27" priority="20" stopIfTrue="1" operator="equal">
      <formula>"4.5"</formula>
    </cfRule>
    <cfRule type="cellIs" dxfId="26" priority="21" stopIfTrue="1" operator="equal">
      <formula>"4.0"</formula>
    </cfRule>
    <cfRule type="cellIs" dxfId="25" priority="23" stopIfTrue="1" operator="equal">
      <formula>"3.0"</formula>
    </cfRule>
    <cfRule type="cellIs" dxfId="24" priority="24" stopIfTrue="1" operator="equal">
      <formula>"2.0"</formula>
    </cfRule>
  </conditionalFormatting>
  <conditionalFormatting sqref="I15">
    <cfRule type="cellIs" dxfId="23" priority="16" stopIfTrue="1" operator="equal">
      <formula>"3.5"</formula>
    </cfRule>
  </conditionalFormatting>
  <conditionalFormatting sqref="I15">
    <cfRule type="cellIs" dxfId="22" priority="13" stopIfTrue="1" operator="equal">
      <formula>"5.0"</formula>
    </cfRule>
    <cfRule type="cellIs" dxfId="21" priority="14" stopIfTrue="1" operator="equal">
      <formula>"4.5"</formula>
    </cfRule>
    <cfRule type="cellIs" dxfId="20" priority="15" stopIfTrue="1" operator="equal">
      <formula>"4.0"</formula>
    </cfRule>
    <cfRule type="cellIs" dxfId="19" priority="17" stopIfTrue="1" operator="equal">
      <formula>"3.0"</formula>
    </cfRule>
    <cfRule type="cellIs" dxfId="18" priority="18" stopIfTrue="1" operator="equal">
      <formula>"2.0"</formula>
    </cfRule>
  </conditionalFormatting>
  <conditionalFormatting sqref="I4">
    <cfRule type="cellIs" dxfId="17" priority="10" stopIfTrue="1" operator="equal">
      <formula>"3.5"</formula>
    </cfRule>
  </conditionalFormatting>
  <conditionalFormatting sqref="I4">
    <cfRule type="cellIs" dxfId="16" priority="7" stopIfTrue="1" operator="equal">
      <formula>"5.0"</formula>
    </cfRule>
    <cfRule type="cellIs" dxfId="15" priority="8" stopIfTrue="1" operator="equal">
      <formula>"4.5"</formula>
    </cfRule>
    <cfRule type="cellIs" dxfId="14" priority="9" stopIfTrue="1" operator="equal">
      <formula>"4.0"</formula>
    </cfRule>
    <cfRule type="cellIs" dxfId="13" priority="11" stopIfTrue="1" operator="equal">
      <formula>"3.0"</formula>
    </cfRule>
    <cfRule type="cellIs" dxfId="12" priority="12" stopIfTrue="1" operator="equal">
      <formula>"2.0"</formula>
    </cfRule>
  </conditionalFormatting>
  <conditionalFormatting sqref="I22">
    <cfRule type="cellIs" dxfId="11" priority="4" stopIfTrue="1" operator="equal">
      <formula>"3.5"</formula>
    </cfRule>
  </conditionalFormatting>
  <conditionalFormatting sqref="I22">
    <cfRule type="cellIs" dxfId="10" priority="1" stopIfTrue="1" operator="equal">
      <formula>"5.0"</formula>
    </cfRule>
    <cfRule type="cellIs" dxfId="9" priority="2" stopIfTrue="1" operator="equal">
      <formula>"4.5"</formula>
    </cfRule>
    <cfRule type="cellIs" dxfId="8" priority="3" stopIfTrue="1" operator="equal">
      <formula>"4.0"</formula>
    </cfRule>
    <cfRule type="cellIs" dxfId="7" priority="5" stopIfTrue="1" operator="equal">
      <formula>"3.0"</formula>
    </cfRule>
    <cfRule type="cellIs" dxfId="6" priority="6" stopIfTrue="1" operator="equal">
      <formula>"2.0"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F5712A-817B-4913-93A9-711BDB8E8C6F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D3:D31</xm:sqref>
        </x14:conditionalFormatting>
        <x14:conditionalFormatting xmlns:xm="http://schemas.microsoft.com/office/excel/2006/main">
          <x14:cfRule type="dataBar" id="{9D909A07-C90A-4D32-B63D-F115E0CDA7A6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F3:F31</xm:sqref>
        </x14:conditionalFormatting>
        <x14:conditionalFormatting xmlns:xm="http://schemas.microsoft.com/office/excel/2006/main">
          <x14:cfRule type="dataBar" id="{277FCBC9-02F9-4D2B-A30C-F23518A94C34}">
            <x14:dataBar minLength="0" maxLength="100" border="1" direction="leftToRight">
              <x14:cfvo type="num">
                <xm:f>0</xm:f>
              </x14:cfvo>
              <x14:cfvo type="num">
                <xm:f>100</xm:f>
              </x14:cfvo>
              <x14:borderColor theme="9" tint="-0.249977111117893"/>
              <x14:negativeFillColor rgb="FFFF0000"/>
              <x14:axisColor rgb="FF000000"/>
            </x14:dataBar>
          </x14:cfRule>
          <xm:sqref>G3:G31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E271F-8301-4AF9-8DC5-F224CCC524B5}">
  <sheetPr>
    <tabColor theme="3" tint="0.59999389629810485"/>
  </sheetPr>
  <dimension ref="A1:G42"/>
  <sheetViews>
    <sheetView zoomScale="115" zoomScaleNormal="115" workbookViewId="0">
      <pane xSplit="1" ySplit="2" topLeftCell="B3" activePane="bottomRight" state="frozen"/>
      <selection activeCell="C16" sqref="C16"/>
      <selection pane="topRight" activeCell="C16" sqref="C16"/>
      <selection pane="bottomLeft" activeCell="C16" sqref="C16"/>
      <selection pane="bottomRight" activeCell="E3" sqref="E3"/>
    </sheetView>
  </sheetViews>
  <sheetFormatPr defaultColWidth="11.5703125" defaultRowHeight="12.75" outlineLevelCol="1"/>
  <cols>
    <col min="1" max="1" width="11.7109375" style="4" customWidth="1"/>
    <col min="2" max="2" width="5.7109375" style="4" hidden="1" customWidth="1" outlineLevel="1"/>
    <col min="3" max="4" width="12.7109375" style="4" hidden="1" customWidth="1" outlineLevel="1"/>
    <col min="5" max="5" width="12.7109375" style="4" customWidth="1" collapsed="1"/>
    <col min="6" max="7" width="12.7109375" style="4" customWidth="1"/>
    <col min="8" max="16384" width="11.5703125" style="4"/>
  </cols>
  <sheetData>
    <row r="1" spans="1:7" ht="65.099999999999994" customHeight="1" thickBot="1">
      <c r="A1" s="37" t="s">
        <v>18</v>
      </c>
      <c r="B1" s="44" t="s">
        <v>10</v>
      </c>
      <c r="C1" s="45" t="s">
        <v>19</v>
      </c>
      <c r="D1" s="21" t="s">
        <v>19</v>
      </c>
      <c r="E1" s="20" t="s">
        <v>12</v>
      </c>
      <c r="F1" s="21" t="s">
        <v>12</v>
      </c>
      <c r="G1" s="38" t="s">
        <v>22</v>
      </c>
    </row>
    <row r="2" spans="1:7" ht="30" customHeight="1" thickBot="1">
      <c r="A2" s="5" t="s">
        <v>2</v>
      </c>
      <c r="B2" s="46">
        <v>10</v>
      </c>
      <c r="C2" s="47">
        <v>14</v>
      </c>
      <c r="D2" s="48">
        <v>45325</v>
      </c>
      <c r="E2" s="25" t="s">
        <v>13</v>
      </c>
      <c r="F2" s="48">
        <f>D2</f>
        <v>45325</v>
      </c>
      <c r="G2" s="39">
        <v>45346</v>
      </c>
    </row>
    <row r="3" spans="1:7" ht="19.899999999999999" customHeight="1">
      <c r="A3" s="12">
        <v>243353</v>
      </c>
      <c r="B3" s="49"/>
      <c r="C3" s="50"/>
      <c r="D3" s="51" t="str">
        <f t="shared" ref="D3:D31" si="0">IF(ISBLANK(C3),"",C3/C$2)</f>
        <v/>
      </c>
      <c r="E3" s="35" t="str">
        <f t="shared" ref="E3:E31" si="1">IFERROR(D3*100+B3,"")</f>
        <v/>
      </c>
      <c r="F3" s="36" t="str">
        <f t="shared" ref="F3:F23" si="2">IF(E3="","",IF(ROUND(E3,0)&gt;=91,"5.0",IF(ROUND(E3,0)&gt;=81,"4.5",IF(ROUND(E3,0)&gt;=71,"4.0",IF(ROUND(E3,0)&gt;=61,"3.5",IF(ROUND(E3,0)&gt;=51,"3.0","2.0"))))))</f>
        <v/>
      </c>
      <c r="G3" s="40"/>
    </row>
    <row r="4" spans="1:7" ht="19.899999999999999" customHeight="1">
      <c r="A4" s="12">
        <v>253312</v>
      </c>
      <c r="B4" s="49"/>
      <c r="C4" s="50">
        <v>3</v>
      </c>
      <c r="D4" s="51">
        <f t="shared" si="0"/>
        <v>0.21428571428571427</v>
      </c>
      <c r="E4" s="35">
        <f t="shared" si="1"/>
        <v>21.428571428571427</v>
      </c>
      <c r="F4" s="36" t="str">
        <f t="shared" si="2"/>
        <v>2.0</v>
      </c>
      <c r="G4" s="40" t="s">
        <v>24</v>
      </c>
    </row>
    <row r="5" spans="1:7" ht="19.899999999999999" customHeight="1">
      <c r="A5" s="12">
        <v>267059</v>
      </c>
      <c r="B5" s="49"/>
      <c r="C5" s="50"/>
      <c r="D5" s="51" t="str">
        <f t="shared" si="0"/>
        <v/>
      </c>
      <c r="E5" s="35" t="str">
        <f t="shared" si="1"/>
        <v/>
      </c>
      <c r="F5" s="36" t="str">
        <f t="shared" si="2"/>
        <v/>
      </c>
      <c r="G5" s="40"/>
    </row>
    <row r="6" spans="1:7" ht="19.899999999999999" customHeight="1">
      <c r="A6" s="12">
        <v>282754</v>
      </c>
      <c r="B6" s="49"/>
      <c r="C6" s="50"/>
      <c r="D6" s="51" t="str">
        <f t="shared" si="0"/>
        <v/>
      </c>
      <c r="E6" s="35" t="str">
        <f t="shared" si="1"/>
        <v/>
      </c>
      <c r="F6" s="36" t="str">
        <f t="shared" si="2"/>
        <v/>
      </c>
      <c r="G6" s="40"/>
    </row>
    <row r="7" spans="1:7" ht="19.899999999999999" customHeight="1">
      <c r="A7" s="12">
        <v>283019</v>
      </c>
      <c r="B7" s="49">
        <v>1</v>
      </c>
      <c r="C7" s="50">
        <v>7</v>
      </c>
      <c r="D7" s="51">
        <f t="shared" si="0"/>
        <v>0.5</v>
      </c>
      <c r="E7" s="35">
        <f t="shared" si="1"/>
        <v>51</v>
      </c>
      <c r="F7" s="36" t="str">
        <f t="shared" si="2"/>
        <v>3.0</v>
      </c>
      <c r="G7" s="40"/>
    </row>
    <row r="8" spans="1:7" ht="19.899999999999999" customHeight="1">
      <c r="A8" s="12">
        <v>286543</v>
      </c>
      <c r="B8" s="49">
        <v>1</v>
      </c>
      <c r="C8" s="50">
        <v>7</v>
      </c>
      <c r="D8" s="51">
        <f t="shared" si="0"/>
        <v>0.5</v>
      </c>
      <c r="E8" s="35">
        <f t="shared" si="1"/>
        <v>51</v>
      </c>
      <c r="F8" s="36" t="str">
        <f t="shared" si="2"/>
        <v>3.0</v>
      </c>
      <c r="G8" s="40"/>
    </row>
    <row r="9" spans="1:7" ht="19.899999999999999" customHeight="1">
      <c r="A9" s="12">
        <v>287823</v>
      </c>
      <c r="B9" s="49"/>
      <c r="C9" s="50">
        <v>4</v>
      </c>
      <c r="D9" s="51">
        <f t="shared" si="0"/>
        <v>0.2857142857142857</v>
      </c>
      <c r="E9" s="35">
        <f t="shared" si="1"/>
        <v>28.571428571428569</v>
      </c>
      <c r="F9" s="36" t="str">
        <f t="shared" si="2"/>
        <v>2.0</v>
      </c>
      <c r="G9" s="40" t="s">
        <v>24</v>
      </c>
    </row>
    <row r="10" spans="1:7" ht="19.899999999999999" customHeight="1">
      <c r="A10" s="12">
        <v>291489</v>
      </c>
      <c r="B10" s="49"/>
      <c r="C10" s="50">
        <v>2</v>
      </c>
      <c r="D10" s="51">
        <f t="shared" si="0"/>
        <v>0.14285714285714285</v>
      </c>
      <c r="E10" s="35">
        <f t="shared" si="1"/>
        <v>14.285714285714285</v>
      </c>
      <c r="F10" s="36" t="str">
        <f t="shared" si="2"/>
        <v>2.0</v>
      </c>
      <c r="G10" s="40" t="s">
        <v>15</v>
      </c>
    </row>
    <row r="11" spans="1:7" ht="19.899999999999999" customHeight="1">
      <c r="A11" s="12">
        <v>291497</v>
      </c>
      <c r="B11" s="49"/>
      <c r="C11" s="50"/>
      <c r="D11" s="51" t="str">
        <f t="shared" si="0"/>
        <v/>
      </c>
      <c r="E11" s="35" t="str">
        <f t="shared" si="1"/>
        <v/>
      </c>
      <c r="F11" s="36" t="str">
        <f t="shared" si="2"/>
        <v/>
      </c>
      <c r="G11" s="40" t="s">
        <v>15</v>
      </c>
    </row>
    <row r="12" spans="1:7" ht="19.899999999999999" customHeight="1">
      <c r="A12" s="12">
        <v>291506</v>
      </c>
      <c r="B12" s="49"/>
      <c r="C12" s="50">
        <v>9</v>
      </c>
      <c r="D12" s="51">
        <f t="shared" si="0"/>
        <v>0.6428571428571429</v>
      </c>
      <c r="E12" s="35">
        <f t="shared" si="1"/>
        <v>64.285714285714292</v>
      </c>
      <c r="F12" s="36" t="str">
        <f t="shared" si="2"/>
        <v>3.5</v>
      </c>
      <c r="G12" s="40"/>
    </row>
    <row r="13" spans="1:7" ht="19.899999999999999" customHeight="1">
      <c r="A13" s="12">
        <v>291517</v>
      </c>
      <c r="B13" s="49"/>
      <c r="C13" s="50">
        <v>2</v>
      </c>
      <c r="D13" s="51">
        <f t="shared" si="0"/>
        <v>0.14285714285714285</v>
      </c>
      <c r="E13" s="35">
        <f t="shared" si="1"/>
        <v>14.285714285714285</v>
      </c>
      <c r="F13" s="36" t="str">
        <f t="shared" si="2"/>
        <v>2.0</v>
      </c>
      <c r="G13" s="40" t="s">
        <v>15</v>
      </c>
    </row>
    <row r="14" spans="1:7" ht="19.899999999999999" customHeight="1">
      <c r="A14" s="12">
        <v>291519</v>
      </c>
      <c r="B14" s="49"/>
      <c r="C14" s="50">
        <v>1</v>
      </c>
      <c r="D14" s="51">
        <f t="shared" si="0"/>
        <v>7.1428571428571425E-2</v>
      </c>
      <c r="E14" s="35">
        <f t="shared" si="1"/>
        <v>7.1428571428571423</v>
      </c>
      <c r="F14" s="36" t="str">
        <f t="shared" si="2"/>
        <v>2.0</v>
      </c>
      <c r="G14" s="40"/>
    </row>
    <row r="15" spans="1:7" ht="19.899999999999999" customHeight="1">
      <c r="A15" s="12">
        <v>291525</v>
      </c>
      <c r="B15" s="49"/>
      <c r="C15" s="50"/>
      <c r="D15" s="51" t="str">
        <f t="shared" si="0"/>
        <v/>
      </c>
      <c r="E15" s="35" t="str">
        <f t="shared" si="1"/>
        <v/>
      </c>
      <c r="F15" s="36" t="str">
        <f t="shared" si="2"/>
        <v/>
      </c>
      <c r="G15" s="40"/>
    </row>
    <row r="16" spans="1:7" ht="19.899999999999999" customHeight="1">
      <c r="A16" s="12">
        <v>291526</v>
      </c>
      <c r="B16" s="49"/>
      <c r="C16" s="50">
        <v>4</v>
      </c>
      <c r="D16" s="51">
        <f t="shared" si="0"/>
        <v>0.2857142857142857</v>
      </c>
      <c r="E16" s="35">
        <f t="shared" si="1"/>
        <v>28.571428571428569</v>
      </c>
      <c r="F16" s="36" t="str">
        <f t="shared" si="2"/>
        <v>2.0</v>
      </c>
      <c r="G16" s="40" t="s">
        <v>15</v>
      </c>
    </row>
    <row r="17" spans="1:7" ht="19.899999999999999" customHeight="1">
      <c r="A17" s="12">
        <v>291527</v>
      </c>
      <c r="B17" s="49"/>
      <c r="C17" s="50">
        <v>2</v>
      </c>
      <c r="D17" s="51">
        <f t="shared" si="0"/>
        <v>0.14285714285714285</v>
      </c>
      <c r="E17" s="35">
        <f t="shared" si="1"/>
        <v>14.285714285714285</v>
      </c>
      <c r="F17" s="36" t="str">
        <f t="shared" si="2"/>
        <v>2.0</v>
      </c>
      <c r="G17" s="40" t="s">
        <v>15</v>
      </c>
    </row>
    <row r="18" spans="1:7" ht="19.899999999999999" customHeight="1">
      <c r="A18" s="12">
        <v>291531</v>
      </c>
      <c r="B18" s="49"/>
      <c r="C18" s="50"/>
      <c r="D18" s="51" t="str">
        <f t="shared" si="0"/>
        <v/>
      </c>
      <c r="E18" s="35" t="str">
        <f t="shared" si="1"/>
        <v/>
      </c>
      <c r="F18" s="36" t="str">
        <f t="shared" si="2"/>
        <v/>
      </c>
      <c r="G18" s="40"/>
    </row>
    <row r="19" spans="1:7" ht="19.899999999999999" customHeight="1">
      <c r="A19" s="12">
        <v>291532</v>
      </c>
      <c r="B19" s="49"/>
      <c r="C19" s="50">
        <v>4</v>
      </c>
      <c r="D19" s="51">
        <f t="shared" si="0"/>
        <v>0.2857142857142857</v>
      </c>
      <c r="E19" s="35">
        <f t="shared" si="1"/>
        <v>28.571428571428569</v>
      </c>
      <c r="F19" s="36" t="str">
        <f t="shared" si="2"/>
        <v>2.0</v>
      </c>
      <c r="G19" s="40" t="s">
        <v>15</v>
      </c>
    </row>
    <row r="20" spans="1:7" ht="19.899999999999999" customHeight="1">
      <c r="A20" s="12">
        <v>291550</v>
      </c>
      <c r="B20" s="49"/>
      <c r="C20" s="50">
        <v>5</v>
      </c>
      <c r="D20" s="51">
        <f t="shared" si="0"/>
        <v>0.35714285714285715</v>
      </c>
      <c r="E20" s="35">
        <f t="shared" si="1"/>
        <v>35.714285714285715</v>
      </c>
      <c r="F20" s="36" t="str">
        <f t="shared" si="2"/>
        <v>2.0</v>
      </c>
      <c r="G20" s="40" t="s">
        <v>15</v>
      </c>
    </row>
    <row r="21" spans="1:7" ht="19.899999999999999" customHeight="1">
      <c r="A21" s="12">
        <v>291553</v>
      </c>
      <c r="B21" s="49"/>
      <c r="C21" s="50">
        <v>3</v>
      </c>
      <c r="D21" s="51">
        <f t="shared" si="0"/>
        <v>0.21428571428571427</v>
      </c>
      <c r="E21" s="35">
        <f t="shared" si="1"/>
        <v>21.428571428571427</v>
      </c>
      <c r="F21" s="36" t="str">
        <f t="shared" si="2"/>
        <v>2.0</v>
      </c>
      <c r="G21" s="40" t="s">
        <v>24</v>
      </c>
    </row>
    <row r="22" spans="1:7" ht="19.899999999999999" customHeight="1">
      <c r="A22" s="12">
        <v>291554</v>
      </c>
      <c r="B22" s="49"/>
      <c r="C22" s="50">
        <v>3</v>
      </c>
      <c r="D22" s="51">
        <f t="shared" si="0"/>
        <v>0.21428571428571427</v>
      </c>
      <c r="E22" s="35">
        <f t="shared" si="1"/>
        <v>21.428571428571427</v>
      </c>
      <c r="F22" s="36" t="str">
        <f t="shared" si="2"/>
        <v>2.0</v>
      </c>
      <c r="G22" s="40" t="s">
        <v>15</v>
      </c>
    </row>
    <row r="23" spans="1:7" ht="19.899999999999999" customHeight="1">
      <c r="A23" s="12">
        <v>291582</v>
      </c>
      <c r="B23" s="49"/>
      <c r="C23" s="50">
        <v>0</v>
      </c>
      <c r="D23" s="51">
        <f t="shared" si="0"/>
        <v>0</v>
      </c>
      <c r="E23" s="35">
        <f t="shared" si="1"/>
        <v>0</v>
      </c>
      <c r="F23" s="36" t="str">
        <f t="shared" si="2"/>
        <v>2.0</v>
      </c>
      <c r="G23" s="40" t="s">
        <v>15</v>
      </c>
    </row>
    <row r="24" spans="1:7" ht="19.899999999999999" customHeight="1">
      <c r="A24" s="12">
        <v>291584</v>
      </c>
      <c r="B24" s="49"/>
      <c r="C24" s="50"/>
      <c r="D24" s="51" t="str">
        <f t="shared" si="0"/>
        <v/>
      </c>
      <c r="E24" s="35" t="str">
        <f t="shared" si="1"/>
        <v/>
      </c>
      <c r="F24" s="36" t="s">
        <v>15</v>
      </c>
      <c r="G24" s="40"/>
    </row>
    <row r="25" spans="1:7" ht="19.899999999999999" customHeight="1">
      <c r="A25" s="12">
        <v>295444</v>
      </c>
      <c r="B25" s="49"/>
      <c r="C25" s="50">
        <v>1</v>
      </c>
      <c r="D25" s="51">
        <f t="shared" si="0"/>
        <v>7.1428571428571425E-2</v>
      </c>
      <c r="E25" s="35">
        <f t="shared" si="1"/>
        <v>7.1428571428571423</v>
      </c>
      <c r="F25" s="36" t="str">
        <f t="shared" ref="F25:F31" si="3">IF(E25="","",IF(ROUND(E25,0)&gt;=91,"5.0",IF(ROUND(E25,0)&gt;=81,"4.5",IF(ROUND(E25,0)&gt;=71,"4.0",IF(ROUND(E25,0)&gt;=61,"3.5",IF(ROUND(E25,0)&gt;=51,"3.0","2.0"))))))</f>
        <v>2.0</v>
      </c>
      <c r="G25" s="40" t="s">
        <v>15</v>
      </c>
    </row>
    <row r="26" spans="1:7" ht="19.899999999999999" customHeight="1">
      <c r="A26" s="12">
        <v>295445</v>
      </c>
      <c r="B26" s="49">
        <v>1</v>
      </c>
      <c r="C26" s="50">
        <v>7</v>
      </c>
      <c r="D26" s="51">
        <f t="shared" si="0"/>
        <v>0.5</v>
      </c>
      <c r="E26" s="35">
        <f t="shared" si="1"/>
        <v>51</v>
      </c>
      <c r="F26" s="36" t="str">
        <f t="shared" si="3"/>
        <v>3.0</v>
      </c>
      <c r="G26" s="40"/>
    </row>
    <row r="27" spans="1:7" ht="19.899999999999999" customHeight="1">
      <c r="A27" s="12">
        <v>295446</v>
      </c>
      <c r="B27" s="49"/>
      <c r="C27" s="50">
        <v>3</v>
      </c>
      <c r="D27" s="51">
        <f t="shared" si="0"/>
        <v>0.21428571428571427</v>
      </c>
      <c r="E27" s="35">
        <f t="shared" si="1"/>
        <v>21.428571428571427</v>
      </c>
      <c r="F27" s="36" t="str">
        <f t="shared" si="3"/>
        <v>2.0</v>
      </c>
      <c r="G27" s="40" t="s">
        <v>15</v>
      </c>
    </row>
    <row r="28" spans="1:7" ht="19.5" customHeight="1">
      <c r="A28" s="12">
        <v>295449</v>
      </c>
      <c r="B28" s="49"/>
      <c r="C28" s="50">
        <v>1</v>
      </c>
      <c r="D28" s="51">
        <f t="shared" si="0"/>
        <v>7.1428571428571425E-2</v>
      </c>
      <c r="E28" s="35">
        <f t="shared" si="1"/>
        <v>7.1428571428571423</v>
      </c>
      <c r="F28" s="36" t="str">
        <f t="shared" si="3"/>
        <v>2.0</v>
      </c>
      <c r="G28" s="40" t="s">
        <v>15</v>
      </c>
    </row>
    <row r="29" spans="1:7" ht="19.899999999999999" customHeight="1">
      <c r="A29" s="12">
        <v>295450</v>
      </c>
      <c r="B29" s="49"/>
      <c r="C29" s="50"/>
      <c r="D29" s="51" t="str">
        <f t="shared" si="0"/>
        <v/>
      </c>
      <c r="E29" s="35" t="str">
        <f t="shared" si="1"/>
        <v/>
      </c>
      <c r="F29" s="36" t="str">
        <f t="shared" si="3"/>
        <v/>
      </c>
      <c r="G29" s="40"/>
    </row>
    <row r="30" spans="1:7" ht="19.5" customHeight="1">
      <c r="A30" s="12">
        <v>295462</v>
      </c>
      <c r="B30" s="49"/>
      <c r="C30" s="50">
        <v>0</v>
      </c>
      <c r="D30" s="51">
        <f t="shared" si="0"/>
        <v>0</v>
      </c>
      <c r="E30" s="35">
        <f t="shared" si="1"/>
        <v>0</v>
      </c>
      <c r="F30" s="36" t="str">
        <f t="shared" si="3"/>
        <v>2.0</v>
      </c>
      <c r="G30" s="40"/>
    </row>
    <row r="31" spans="1:7" ht="19.899999999999999" customHeight="1">
      <c r="A31" s="12">
        <v>295465</v>
      </c>
      <c r="B31" s="49"/>
      <c r="C31" s="50"/>
      <c r="D31" s="51" t="str">
        <f t="shared" si="0"/>
        <v/>
      </c>
      <c r="E31" s="35" t="str">
        <f t="shared" si="1"/>
        <v/>
      </c>
      <c r="F31" s="36" t="str">
        <f t="shared" si="3"/>
        <v/>
      </c>
      <c r="G31" s="40"/>
    </row>
    <row r="32" spans="1:7" ht="25.15" customHeight="1"/>
    <row r="33" spans="2:7" ht="99.95" customHeight="1" thickBot="1"/>
    <row r="34" spans="2:7" ht="19.899999999999999" customHeight="1">
      <c r="B34" s="42"/>
      <c r="C34" s="42"/>
      <c r="D34" s="42"/>
      <c r="E34" s="52" t="s">
        <v>14</v>
      </c>
      <c r="F34" s="52">
        <f t="shared" ref="F34:F39" si="4">COUNTIF(F$3:F$31,E34)</f>
        <v>0</v>
      </c>
      <c r="G34" s="52">
        <f>COUNTIF(G$3:G$31,E34)</f>
        <v>0</v>
      </c>
    </row>
    <row r="35" spans="2:7" ht="19.899999999999999" customHeight="1">
      <c r="B35" s="42"/>
      <c r="C35" s="42"/>
      <c r="D35" s="42"/>
      <c r="E35" s="53" t="s">
        <v>27</v>
      </c>
      <c r="F35" s="53">
        <f t="shared" si="4"/>
        <v>0</v>
      </c>
      <c r="G35" s="53">
        <f t="shared" ref="G35:G39" si="5">COUNTIF(G$3:G$31,E35)</f>
        <v>0</v>
      </c>
    </row>
    <row r="36" spans="2:7" ht="19.899999999999999" customHeight="1">
      <c r="B36" s="42"/>
      <c r="C36" s="42"/>
      <c r="D36" s="42"/>
      <c r="E36" s="53" t="s">
        <v>25</v>
      </c>
      <c r="F36" s="53">
        <f t="shared" si="4"/>
        <v>0</v>
      </c>
      <c r="G36" s="53">
        <f t="shared" si="5"/>
        <v>0</v>
      </c>
    </row>
    <row r="37" spans="2:7" ht="19.899999999999999" customHeight="1">
      <c r="B37" s="42"/>
      <c r="C37" s="42"/>
      <c r="D37" s="42"/>
      <c r="E37" s="53" t="s">
        <v>24</v>
      </c>
      <c r="F37" s="53">
        <f t="shared" si="4"/>
        <v>1</v>
      </c>
      <c r="G37" s="53">
        <f t="shared" si="5"/>
        <v>3</v>
      </c>
    </row>
    <row r="38" spans="2:7" ht="19.899999999999999" customHeight="1">
      <c r="B38" s="42"/>
      <c r="C38" s="42"/>
      <c r="D38" s="42"/>
      <c r="E38" s="53" t="s">
        <v>15</v>
      </c>
      <c r="F38" s="53">
        <f t="shared" si="4"/>
        <v>4</v>
      </c>
      <c r="G38" s="53">
        <f t="shared" si="5"/>
        <v>12</v>
      </c>
    </row>
    <row r="39" spans="2:7" ht="19.899999999999999" customHeight="1" thickBot="1">
      <c r="B39" s="42"/>
      <c r="C39" s="42"/>
      <c r="D39" s="42"/>
      <c r="E39" s="54" t="s">
        <v>23</v>
      </c>
      <c r="F39" s="54">
        <f t="shared" si="4"/>
        <v>16</v>
      </c>
      <c r="G39" s="54">
        <f t="shared" si="5"/>
        <v>0</v>
      </c>
    </row>
    <row r="40" spans="2:7" ht="19.899999999999999" customHeight="1">
      <c r="B40" s="42"/>
      <c r="C40" s="42"/>
      <c r="D40" s="42"/>
      <c r="E40" s="55" t="s">
        <v>28</v>
      </c>
      <c r="F40" s="56">
        <f>SUM(F34:F39)</f>
        <v>21</v>
      </c>
      <c r="G40" s="56">
        <f>SUM(G34:G39)</f>
        <v>15</v>
      </c>
    </row>
    <row r="41" spans="2:7" ht="15">
      <c r="B41" s="42"/>
      <c r="C41" s="42"/>
      <c r="D41" s="42"/>
      <c r="E41" s="42"/>
      <c r="F41" s="43"/>
    </row>
    <row r="42" spans="2:7" ht="15">
      <c r="B42" s="42"/>
      <c r="C42" s="42"/>
      <c r="D42" s="42"/>
      <c r="E42" s="42"/>
      <c r="F42" s="43">
        <f>+F39+'N11-02'!F42+'N13-02'!F44</f>
        <v>47</v>
      </c>
    </row>
  </sheetData>
  <sortState xmlns:xlrd2="http://schemas.microsoft.com/office/spreadsheetml/2017/richdata2" ref="A3:G31">
    <sortCondition ref="A2:A31"/>
  </sortState>
  <conditionalFormatting sqref="B3:B31">
    <cfRule type="cellIs" dxfId="101" priority="25" operator="lessThan">
      <formula>0</formula>
    </cfRule>
    <cfRule type="cellIs" dxfId="100" priority="26" operator="greaterThan">
      <formula>0</formula>
    </cfRule>
  </conditionalFormatting>
  <conditionalFormatting sqref="D3:D31">
    <cfRule type="dataBar" priority="23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{0AF5CAF5-CBCE-449F-847A-577534896082}</x14:id>
        </ext>
      </extLst>
    </cfRule>
  </conditionalFormatting>
  <conditionalFormatting sqref="F3:G18 F20:G31 F19">
    <cfRule type="cellIs" dxfId="99" priority="20" stopIfTrue="1" operator="equal">
      <formula>"3.5"</formula>
    </cfRule>
  </conditionalFormatting>
  <conditionalFormatting sqref="F3:G18 F20:G31 F19">
    <cfRule type="cellIs" dxfId="98" priority="17" stopIfTrue="1" operator="equal">
      <formula>"5.0"</formula>
    </cfRule>
    <cfRule type="cellIs" dxfId="97" priority="18" stopIfTrue="1" operator="equal">
      <formula>"4.5"</formula>
    </cfRule>
    <cfRule type="cellIs" dxfId="96" priority="19" stopIfTrue="1" operator="equal">
      <formula>"4.0"</formula>
    </cfRule>
    <cfRule type="cellIs" dxfId="95" priority="21" stopIfTrue="1" operator="equal">
      <formula>"3.0"</formula>
    </cfRule>
    <cfRule type="cellIs" dxfId="94" priority="22" stopIfTrue="1" operator="equal">
      <formula>"2.0"</formula>
    </cfRule>
  </conditionalFormatting>
  <conditionalFormatting sqref="E3:E31">
    <cfRule type="dataBar" priority="16">
      <dataBar>
        <cfvo type="num" val="0"/>
        <cfvo type="num" val="100"/>
        <color theme="9" tint="0.39997558519241921"/>
      </dataBar>
      <extLst>
        <ext xmlns:x14="http://schemas.microsoft.com/office/spreadsheetml/2009/9/main" uri="{B025F937-C7B1-47D3-B67F-A62EFF666E3E}">
          <x14:id>{60B055A5-01E1-43E8-BBC4-6648F15C7AE5}</x14:id>
        </ext>
      </extLst>
    </cfRule>
  </conditionalFormatting>
  <conditionalFormatting sqref="E34:E39">
    <cfRule type="cellIs" dxfId="93" priority="13" stopIfTrue="1" operator="equal">
      <formula>"3.5"</formula>
    </cfRule>
  </conditionalFormatting>
  <conditionalFormatting sqref="E34:E39">
    <cfRule type="cellIs" dxfId="92" priority="10" stopIfTrue="1" operator="equal">
      <formula>"5.0"</formula>
    </cfRule>
    <cfRule type="cellIs" dxfId="91" priority="11" stopIfTrue="1" operator="equal">
      <formula>"4.5"</formula>
    </cfRule>
    <cfRule type="cellIs" dxfId="90" priority="12" stopIfTrue="1" operator="equal">
      <formula>"4.0"</formula>
    </cfRule>
    <cfRule type="cellIs" dxfId="89" priority="14" stopIfTrue="1" operator="equal">
      <formula>"3.0"</formula>
    </cfRule>
    <cfRule type="cellIs" dxfId="88" priority="15" stopIfTrue="1" operator="equal">
      <formula>"2.0"</formula>
    </cfRule>
  </conditionalFormatting>
  <conditionalFormatting sqref="F34:F40">
    <cfRule type="dataBar" priority="9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{54608D68-F371-4E26-A8F7-72B211CFA866}</x14:id>
        </ext>
      </extLst>
    </cfRule>
  </conditionalFormatting>
  <conditionalFormatting sqref="G34:G40">
    <cfRule type="dataBar" priority="8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{53042047-668E-4B6C-9A68-93CFEB79EF60}</x14:id>
        </ext>
      </extLst>
    </cfRule>
  </conditionalFormatting>
  <conditionalFormatting sqref="G19">
    <cfRule type="cellIs" dxfId="5" priority="4" stopIfTrue="1" operator="equal">
      <formula>"3.5"</formula>
    </cfRule>
  </conditionalFormatting>
  <conditionalFormatting sqref="G19">
    <cfRule type="cellIs" dxfId="4" priority="1" stopIfTrue="1" operator="equal">
      <formula>"5.0"</formula>
    </cfRule>
    <cfRule type="cellIs" dxfId="3" priority="2" stopIfTrue="1" operator="equal">
      <formula>"4.5"</formula>
    </cfRule>
    <cfRule type="cellIs" dxfId="2" priority="3" stopIfTrue="1" operator="equal">
      <formula>"4.0"</formula>
    </cfRule>
    <cfRule type="cellIs" dxfId="1" priority="5" stopIfTrue="1" operator="equal">
      <formula>"3.0"</formula>
    </cfRule>
    <cfRule type="cellIs" dxfId="0" priority="6" stopIfTrue="1" operator="equal">
      <formula>"2.0"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F5CAF5-CBCE-449F-847A-577534896082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D3:D31</xm:sqref>
        </x14:conditionalFormatting>
        <x14:conditionalFormatting xmlns:xm="http://schemas.microsoft.com/office/excel/2006/main">
          <x14:cfRule type="dataBar" id="{60B055A5-01E1-43E8-BBC4-6648F15C7AE5}">
            <x14:dataBar minLength="0" maxLength="100" border="1" direction="leftToRight">
              <x14:cfvo type="num">
                <xm:f>0</xm:f>
              </x14:cfvo>
              <x14:cfvo type="num">
                <xm:f>100</xm:f>
              </x14:cfvo>
              <x14:borderColor theme="9" tint="-0.249977111117893"/>
              <x14:negativeFillColor rgb="FFFF0000"/>
              <x14:axisColor rgb="FF000000"/>
            </x14:dataBar>
          </x14:cfRule>
          <xm:sqref>E3:E31</xm:sqref>
        </x14:conditionalFormatting>
        <x14:conditionalFormatting xmlns:xm="http://schemas.microsoft.com/office/excel/2006/main">
          <x14:cfRule type="dataBar" id="{54608D68-F371-4E26-A8F7-72B211CFA866}">
            <x14:dataBar minLength="0" maxLength="100" border="1" negativeBarBorderColorSameAsPositive="0">
              <x14:cfvo type="autoMin"/>
              <x14:cfvo type="autoMax"/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F34:F40</xm:sqref>
        </x14:conditionalFormatting>
        <x14:conditionalFormatting xmlns:xm="http://schemas.microsoft.com/office/excel/2006/main">
          <x14:cfRule type="dataBar" id="{53042047-668E-4B6C-9A68-93CFEB79EF60}">
            <x14:dataBar minLength="0" maxLength="100" border="1" negativeBarBorderColorSameAsPositive="0">
              <x14:cfvo type="autoMin"/>
              <x14:cfvo type="autoMax"/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G34:G40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S22-02</vt:lpstr>
      <vt:lpstr>S11-02</vt:lpstr>
      <vt:lpstr>S11-03</vt:lpstr>
      <vt:lpstr>S12-02</vt:lpstr>
      <vt:lpstr>S13-01</vt:lpstr>
      <vt:lpstr>S13-02</vt:lpstr>
      <vt:lpstr>S13-03</vt:lpstr>
      <vt:lpstr>S13-04</vt:lpstr>
      <vt:lpstr>N11-01</vt:lpstr>
      <vt:lpstr>N11-02</vt:lpstr>
      <vt:lpstr>N13-02</vt:lpstr>
    </vt:vector>
  </TitlesOfParts>
  <Company>WZR 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Jastrzębski</dc:creator>
  <cp:lastModifiedBy>Tomasz Jastrzębski</cp:lastModifiedBy>
  <dcterms:created xsi:type="dcterms:W3CDTF">2024-01-14T15:55:25Z</dcterms:created>
  <dcterms:modified xsi:type="dcterms:W3CDTF">2024-03-01T20:05:09Z</dcterms:modified>
</cp:coreProperties>
</file>